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1" documentId="13_ncr:1_{B3DC5685-8958-4CAD-BDBE-A102D3056D90}" xr6:coauthVersionLast="47" xr6:coauthVersionMax="47" xr10:uidLastSave="{EEBB9338-F4A9-4306-ADB1-07CAEE6E9B51}"/>
  <bookViews>
    <workbookView xWindow="1152" yWindow="1092" windowWidth="21600" windowHeight="12576" activeTab="2" xr2:uid="{00000000-000D-0000-FFFF-FFFF00000000}"/>
  </bookViews>
  <sheets>
    <sheet name="Int 2 - All" sheetId="1" r:id="rId1"/>
    <sheet name="Int 2 - HV" sheetId="2" r:id="rId2"/>
    <sheet name="Int 2 - Summary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3" l="1"/>
  <c r="D27" i="3"/>
  <c r="F27" i="3" l="1"/>
  <c r="F26" i="3"/>
  <c r="L15" i="3" l="1"/>
  <c r="K15" i="3"/>
  <c r="K23" i="3" s="1"/>
  <c r="K27" i="3" s="1"/>
  <c r="J15" i="3"/>
  <c r="F15" i="3"/>
  <c r="F23" i="3" s="1"/>
  <c r="E15" i="3"/>
  <c r="E23" i="3" s="1"/>
  <c r="E27" i="3" s="1"/>
  <c r="D15" i="3"/>
  <c r="D23" i="3"/>
  <c r="L14" i="3"/>
  <c r="K14" i="3"/>
  <c r="J14" i="3"/>
  <c r="F14" i="3"/>
  <c r="F22" i="3" s="1"/>
  <c r="E14" i="3"/>
  <c r="E22" i="3" s="1"/>
  <c r="E26" i="3" s="1"/>
  <c r="D14" i="3"/>
  <c r="J28" i="3"/>
  <c r="L26" i="3"/>
  <c r="K26" i="3"/>
  <c r="L23" i="3"/>
  <c r="L27" i="3" s="1"/>
  <c r="J23" i="3"/>
  <c r="J27" i="3" s="1"/>
  <c r="L22" i="3"/>
  <c r="K22" i="3"/>
  <c r="J22" i="3"/>
  <c r="J26" i="3" s="1"/>
  <c r="D22" i="3"/>
  <c r="M21" i="3"/>
  <c r="J21" i="3"/>
  <c r="G21" i="3"/>
  <c r="D21" i="3"/>
  <c r="M20" i="3"/>
  <c r="J20" i="3"/>
  <c r="G20" i="3"/>
  <c r="D20" i="3"/>
  <c r="J29" i="3" l="1"/>
  <c r="D28" i="3"/>
  <c r="D26" i="3"/>
  <c r="B8" i="1"/>
  <c r="B5" i="3" l="1"/>
  <c r="L13" i="3"/>
  <c r="K13" i="3"/>
  <c r="J13" i="3"/>
  <c r="F13" i="3"/>
  <c r="E13" i="3"/>
  <c r="D13" i="3"/>
  <c r="L12" i="3"/>
  <c r="K12" i="3"/>
  <c r="J12" i="3"/>
  <c r="F12" i="3"/>
  <c r="E12" i="3"/>
  <c r="D12" i="3"/>
  <c r="L11" i="3"/>
  <c r="K11" i="3"/>
  <c r="J11" i="3"/>
  <c r="F11" i="3"/>
  <c r="E11" i="3"/>
  <c r="D11" i="3"/>
  <c r="L10" i="3"/>
  <c r="K10" i="3"/>
  <c r="J10" i="3"/>
  <c r="F10" i="3"/>
  <c r="E10" i="3"/>
  <c r="D10" i="3"/>
  <c r="L9" i="3"/>
  <c r="K9" i="3"/>
  <c r="J9" i="3"/>
  <c r="F9" i="3"/>
  <c r="E9" i="3"/>
  <c r="D9" i="3"/>
  <c r="L8" i="3"/>
  <c r="K8" i="3"/>
  <c r="J8" i="3"/>
  <c r="F8" i="3"/>
  <c r="E8" i="3"/>
  <c r="D8" i="3"/>
  <c r="L7" i="3"/>
  <c r="K7" i="3"/>
  <c r="J7" i="3"/>
  <c r="F7" i="3"/>
  <c r="E7" i="3"/>
  <c r="D7" i="3"/>
  <c r="L6" i="3"/>
  <c r="K6" i="3"/>
  <c r="J6" i="3"/>
  <c r="F6" i="3"/>
  <c r="E6" i="3"/>
  <c r="D6" i="3"/>
  <c r="H8" i="2" l="1"/>
  <c r="G14" i="2"/>
  <c r="G12" i="2"/>
  <c r="G11" i="2"/>
  <c r="G10" i="2"/>
  <c r="G9" i="2"/>
  <c r="G8" i="2"/>
  <c r="F15" i="2"/>
  <c r="F14" i="2"/>
  <c r="F13" i="2"/>
  <c r="F12" i="2"/>
  <c r="F11" i="2"/>
  <c r="F10" i="2"/>
  <c r="F9" i="2"/>
  <c r="F8" i="2"/>
  <c r="D15" i="2"/>
  <c r="D13" i="2"/>
  <c r="D12" i="2"/>
  <c r="D11" i="2"/>
  <c r="D10" i="2"/>
  <c r="D9" i="2"/>
  <c r="C9" i="2"/>
  <c r="B10" i="2"/>
  <c r="B9" i="2"/>
  <c r="I9" i="1"/>
  <c r="H15" i="1"/>
  <c r="G13" i="3" s="1"/>
  <c r="H14" i="1"/>
  <c r="G12" i="3" s="1"/>
  <c r="H13" i="1"/>
  <c r="G11" i="3" s="1"/>
  <c r="H12" i="1"/>
  <c r="G10" i="3" s="1"/>
  <c r="H11" i="1"/>
  <c r="G9" i="3" s="1"/>
  <c r="H10" i="1"/>
  <c r="G8" i="3" s="1"/>
  <c r="H9" i="1"/>
  <c r="G7" i="3" s="1"/>
  <c r="H8" i="1"/>
  <c r="G6" i="3" s="1"/>
  <c r="G15" i="1"/>
  <c r="H13" i="3" s="1"/>
  <c r="G14" i="1"/>
  <c r="H12" i="3" s="1"/>
  <c r="G13" i="1"/>
  <c r="H11" i="3" s="1"/>
  <c r="G12" i="1"/>
  <c r="H10" i="3" s="1"/>
  <c r="G11" i="1"/>
  <c r="H9" i="3" s="1"/>
  <c r="G10" i="1"/>
  <c r="H8" i="3" s="1"/>
  <c r="G9" i="1"/>
  <c r="H7" i="3" s="1"/>
  <c r="G8" i="1"/>
  <c r="H6" i="3" s="1"/>
  <c r="F15" i="1"/>
  <c r="I13" i="3" s="1"/>
  <c r="F14" i="1"/>
  <c r="I12" i="3" s="1"/>
  <c r="F13" i="1"/>
  <c r="I11" i="3" s="1"/>
  <c r="F12" i="1"/>
  <c r="I10" i="3" s="1"/>
  <c r="F11" i="1"/>
  <c r="I9" i="3" s="1"/>
  <c r="F10" i="1"/>
  <c r="I8" i="3" s="1"/>
  <c r="F9" i="1"/>
  <c r="I7" i="3" s="1"/>
  <c r="F8" i="1"/>
  <c r="I6" i="3" s="1"/>
  <c r="I14" i="3" s="1"/>
  <c r="I22" i="3" s="1"/>
  <c r="I26" i="3" s="1"/>
  <c r="E10" i="1"/>
  <c r="D15" i="1"/>
  <c r="M13" i="3" s="1"/>
  <c r="D14" i="1"/>
  <c r="M12" i="3" s="1"/>
  <c r="D13" i="1"/>
  <c r="M11" i="3" s="1"/>
  <c r="D12" i="1"/>
  <c r="M10" i="3" s="1"/>
  <c r="D11" i="1"/>
  <c r="M9" i="3" s="1"/>
  <c r="D10" i="1"/>
  <c r="M8" i="3" s="1"/>
  <c r="D9" i="1"/>
  <c r="M7" i="3" s="1"/>
  <c r="D8" i="1"/>
  <c r="M6" i="3" s="1"/>
  <c r="C15" i="1"/>
  <c r="N13" i="3" s="1"/>
  <c r="C14" i="1"/>
  <c r="N12" i="3" s="1"/>
  <c r="C13" i="1"/>
  <c r="N11" i="3" s="1"/>
  <c r="C12" i="1"/>
  <c r="N10" i="3" s="1"/>
  <c r="C11" i="1"/>
  <c r="N9" i="3" s="1"/>
  <c r="C10" i="1"/>
  <c r="N8" i="3" s="1"/>
  <c r="C9" i="1"/>
  <c r="N7" i="3" s="1"/>
  <c r="C8" i="1"/>
  <c r="N6" i="3" s="1"/>
  <c r="N14" i="3" s="1"/>
  <c r="N22" i="3" s="1"/>
  <c r="N26" i="3" s="1"/>
  <c r="B15" i="1"/>
  <c r="O13" i="3" s="1"/>
  <c r="B14" i="1"/>
  <c r="O12" i="3" s="1"/>
  <c r="B13" i="1"/>
  <c r="O11" i="3" s="1"/>
  <c r="B12" i="1"/>
  <c r="O10" i="3" s="1"/>
  <c r="O15" i="3" s="1"/>
  <c r="O23" i="3" s="1"/>
  <c r="O27" i="3" s="1"/>
  <c r="B11" i="1"/>
  <c r="O9" i="3" s="1"/>
  <c r="B10" i="1"/>
  <c r="O8" i="3" s="1"/>
  <c r="B9" i="1"/>
  <c r="O7" i="3" s="1"/>
  <c r="O6" i="3"/>
  <c r="H15" i="3" l="1"/>
  <c r="H23" i="3" s="1"/>
  <c r="H27" i="3" s="1"/>
  <c r="G15" i="3"/>
  <c r="G23" i="3" s="1"/>
  <c r="M14" i="3"/>
  <c r="M22" i="3" s="1"/>
  <c r="O14" i="3"/>
  <c r="O22" i="3" s="1"/>
  <c r="O26" i="3" s="1"/>
  <c r="M15" i="3"/>
  <c r="M23" i="3" s="1"/>
  <c r="G14" i="3"/>
  <c r="G22" i="3" s="1"/>
  <c r="G27" i="3"/>
  <c r="I15" i="3"/>
  <c r="I23" i="3" s="1"/>
  <c r="I27" i="3" s="1"/>
  <c r="N15" i="3"/>
  <c r="N23" i="3" s="1"/>
  <c r="N27" i="3" s="1"/>
  <c r="H14" i="3"/>
  <c r="H22" i="3" s="1"/>
  <c r="H26" i="3" s="1"/>
  <c r="D31" i="3" l="1"/>
  <c r="G29" i="3"/>
  <c r="G26" i="3"/>
  <c r="D30" i="3"/>
  <c r="G28" i="3"/>
  <c r="M29" i="3"/>
  <c r="M27" i="3"/>
  <c r="M26" i="3"/>
  <c r="M28" i="3"/>
</calcChain>
</file>

<file path=xl/sharedStrings.xml><?xml version="1.0" encoding="utf-8"?>
<sst xmlns="http://schemas.openxmlformats.org/spreadsheetml/2006/main" count="139" uniqueCount="45">
  <si>
    <t>File Name:</t>
  </si>
  <si>
    <t>M:\jobs\63272 - MTA 2014 Bridge and Highway Design\900 Highway\918 - Gorham Data_T&amp;R Study\Technical-Production\Traffic\traffic count data\22&amp;114gorb1.ppd</t>
  </si>
  <si>
    <t>Start Date:</t>
  </si>
  <si>
    <t>10/17/2018</t>
  </si>
  <si>
    <t>Start Time:</t>
  </si>
  <si>
    <t>4:00:00 PM</t>
  </si>
  <si>
    <t>Site Code:</t>
  </si>
  <si>
    <t>22346678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</si>
  <si>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</si>
  <si>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</si>
  <si>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</si>
  <si>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</si>
  <si>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</si>
  <si>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</si>
  <si>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</si>
  <si>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</si>
  <si>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</si>
  <si>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</si>
  <si>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</si>
  <si>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</si>
  <si>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</si>
  <si>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</si>
  <si>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</si>
  <si>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</si>
  <si>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</si>
  <si>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Blue Ledge Road</t>
  </si>
  <si>
    <t>Route 22 (County Road)</t>
  </si>
  <si>
    <t>M:\jobs\60185 - MTA 2014 GEC\jobs\918 - GORHAM CONNECTOR\918 - Gorham Data_T&amp;R Study\Technical-Production\Traffic\traffic count data\22&amp;114gorb1.ppd</t>
  </si>
  <si>
    <t>Route 114 (South Street)</t>
  </si>
  <si>
    <t>Eastbound</t>
  </si>
  <si>
    <t>Westbound</t>
  </si>
  <si>
    <t>Northbound</t>
  </si>
  <si>
    <t>Southbound</t>
  </si>
  <si>
    <t>Through</t>
  </si>
  <si>
    <t>All Vehicles</t>
  </si>
  <si>
    <t>Intersection 2: Route 22 (County Rd) and Route 114 (South Street) - Blue Ledge Road</t>
  </si>
  <si>
    <t>1% Growth to 2019</t>
  </si>
  <si>
    <t>Streetlight Oct 2019</t>
  </si>
  <si>
    <t>Streetlight Jan 2020</t>
  </si>
  <si>
    <t>Jan 2021 Counts</t>
  </si>
  <si>
    <t>Percent Change by Movement</t>
  </si>
  <si>
    <t>Percent Change by Approach</t>
  </si>
  <si>
    <t>Total Change</t>
  </si>
  <si>
    <t>% Change</t>
  </si>
  <si>
    <t>Convert Oct 2019  
to Jan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</si>
</sst>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2"/>
      <color indexed="0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2" borderId="1" xfId="1" applyFill="1" applyBorder="1" applyAlignment="1">
      <alignment horizontal="center" wrapText="1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2" fillId="0" borderId="0" xfId="1" applyFont="1" applyAlignment="1">
      <alignment horizontal="right"/>
    </xf>
    <xf numFmtId="0" fontId="3" fillId="0" borderId="0" xfId="2"/>
    <xf numFmtId="0" fontId="3" fillId="2" borderId="1" xfId="2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36" xfId="0" applyFill="1" applyBorder="1" applyAlignment="1">
      <alignment horizontal="center"/>
    </xf>
    <xf numFmtId="0" fontId="0" fillId="4" borderId="37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5" borderId="36" xfId="0" applyFill="1" applyBorder="1" applyAlignment="1">
      <alignment horizontal="center"/>
    </xf>
    <xf numFmtId="0" fontId="0" fillId="5" borderId="37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1" fillId="0" borderId="31" xfId="1" applyBorder="1" applyAlignment="1">
      <alignment wrapText="1"/>
    </xf>
    <xf numFmtId="0" fontId="1" fillId="0" borderId="35" xfId="1" applyBorder="1" applyAlignment="1">
      <alignment wrapText="1"/>
    </xf>
    <xf numFmtId="0" fontId="1" fillId="0" borderId="42" xfId="1" applyBorder="1" applyAlignment="1">
      <alignment wrapText="1"/>
    </xf>
    <xf numFmtId="0" fontId="1" fillId="0" borderId="52" xfId="1" applyBorder="1" applyAlignment="1">
      <alignment wrapText="1"/>
    </xf>
    <xf numFmtId="0" fontId="0" fillId="5" borderId="53" xfId="0" applyFill="1" applyBorder="1" applyAlignment="1">
      <alignment horizontal="center"/>
    </xf>
    <xf numFmtId="0" fontId="0" fillId="5" borderId="54" xfId="0" applyFill="1" applyBorder="1" applyAlignment="1">
      <alignment horizontal="center"/>
    </xf>
    <xf numFmtId="0" fontId="0" fillId="5" borderId="55" xfId="0" applyFill="1" applyBorder="1" applyAlignment="1">
      <alignment horizontal="center"/>
    </xf>
    <xf numFmtId="0" fontId="0" fillId="5" borderId="56" xfId="0" applyFill="1" applyBorder="1" applyAlignment="1">
      <alignment horizontal="center"/>
    </xf>
    <xf numFmtId="0" fontId="1" fillId="0" borderId="43" xfId="1" applyBorder="1" applyAlignment="1">
      <alignment wrapText="1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44" xfId="0" applyFill="1" applyBorder="1" applyAlignment="1">
      <alignment horizontal="center"/>
    </xf>
    <xf numFmtId="9" fontId="0" fillId="4" borderId="13" xfId="3" applyFont="1" applyFill="1" applyBorder="1" applyAlignment="1">
      <alignment horizontal="center"/>
    </xf>
    <xf numFmtId="9" fontId="0" fillId="4" borderId="14" xfId="3" applyFont="1" applyFill="1" applyBorder="1" applyAlignment="1">
      <alignment horizontal="center"/>
    </xf>
    <xf numFmtId="9" fontId="0" fillId="4" borderId="44" xfId="3" applyFont="1" applyFill="1" applyBorder="1" applyAlignment="1">
      <alignment horizontal="center"/>
    </xf>
    <xf numFmtId="9" fontId="0" fillId="4" borderId="18" xfId="3" applyFont="1" applyFill="1" applyBorder="1" applyAlignment="1">
      <alignment horizontal="center"/>
    </xf>
    <xf numFmtId="9" fontId="0" fillId="5" borderId="19" xfId="3" applyFont="1" applyFill="1" applyBorder="1" applyAlignment="1">
      <alignment horizontal="center"/>
    </xf>
    <xf numFmtId="9" fontId="0" fillId="5" borderId="20" xfId="3" applyFont="1" applyFill="1" applyBorder="1" applyAlignment="1">
      <alignment horizontal="center"/>
    </xf>
    <xf numFmtId="9" fontId="0" fillId="5" borderId="22" xfId="3" applyFont="1" applyFill="1" applyBorder="1" applyAlignment="1">
      <alignment horizontal="center"/>
    </xf>
    <xf numFmtId="9" fontId="0" fillId="5" borderId="23" xfId="3" applyFont="1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1" fillId="2" borderId="1" xfId="1" applyFill="1" applyBorder="1" applyAlignment="1">
      <alignment horizontal="center" wrapText="1"/>
    </xf>
    <xf numFmtId="0" fontId="1" fillId="0" borderId="5" xfId="1" applyBorder="1"/>
    <xf numFmtId="0" fontId="1" fillId="0" borderId="6" xfId="1" applyBorder="1"/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0" borderId="9" xfId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2" borderId="1" xfId="2" applyFill="1" applyBorder="1" applyAlignment="1">
      <alignment horizontal="center" wrapText="1"/>
    </xf>
    <xf numFmtId="0" fontId="3" fillId="0" borderId="7" xfId="2" applyBorder="1"/>
    <xf numFmtId="0" fontId="3" fillId="0" borderId="8" xfId="2" applyBorder="1"/>
    <xf numFmtId="0" fontId="4" fillId="0" borderId="0" xfId="2" applyFont="1" applyAlignment="1">
      <alignment horizontal="right"/>
    </xf>
    <xf numFmtId="0" fontId="3" fillId="0" borderId="0" xfId="2"/>
    <xf numFmtId="0" fontId="4" fillId="0" borderId="0" xfId="2" applyFont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7" xfId="0" applyBorder="1" applyAlignment="1">
      <alignment horizontal="center" vertical="center" wrapText="1"/>
    </xf>
    <xf numFmtId="9" fontId="0" fillId="4" borderId="60" xfId="3" applyFont="1" applyFill="1" applyBorder="1" applyAlignment="1">
      <alignment horizontal="center"/>
    </xf>
    <xf numFmtId="9" fontId="0" fillId="4" borderId="31" xfId="3" applyFont="1" applyFill="1" applyBorder="1" applyAlignment="1">
      <alignment horizontal="center"/>
    </xf>
    <xf numFmtId="9" fontId="0" fillId="4" borderId="62" xfId="3" applyFont="1" applyFill="1" applyBorder="1" applyAlignment="1">
      <alignment horizontal="center"/>
    </xf>
    <xf numFmtId="0" fontId="0" fillId="0" borderId="51" xfId="0" applyBorder="1" applyAlignment="1">
      <alignment horizontal="center" vertical="center" wrapText="1"/>
    </xf>
    <xf numFmtId="0" fontId="0" fillId="6" borderId="36" xfId="0" applyFill="1" applyBorder="1" applyAlignment="1">
      <alignment horizontal="center"/>
    </xf>
    <xf numFmtId="0" fontId="0" fillId="6" borderId="37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9" fontId="0" fillId="6" borderId="19" xfId="3" applyFont="1" applyFill="1" applyBorder="1" applyAlignment="1">
      <alignment horizontal="center"/>
    </xf>
    <xf numFmtId="9" fontId="0" fillId="6" borderId="20" xfId="3" applyFont="1" applyFill="1" applyBorder="1" applyAlignment="1">
      <alignment horizontal="center"/>
    </xf>
    <xf numFmtId="9" fontId="0" fillId="6" borderId="21" xfId="3" applyFont="1" applyFill="1" applyBorder="1" applyAlignment="1">
      <alignment horizontal="center"/>
    </xf>
    <xf numFmtId="0" fontId="0" fillId="0" borderId="58" xfId="0" applyFill="1" applyBorder="1" applyAlignment="1">
      <alignment horizontal="center" vertical="center" wrapText="1"/>
    </xf>
    <xf numFmtId="0" fontId="0" fillId="0" borderId="57" xfId="0" applyFill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6" borderId="40" xfId="0" applyFill="1" applyBorder="1" applyAlignment="1">
      <alignment horizontal="center"/>
    </xf>
    <xf numFmtId="9" fontId="0" fillId="6" borderId="15" xfId="3" applyFont="1" applyFill="1" applyBorder="1" applyAlignment="1">
      <alignment horizontal="center"/>
    </xf>
    <xf numFmtId="9" fontId="0" fillId="6" borderId="16" xfId="3" applyFont="1" applyFill="1" applyBorder="1" applyAlignment="1">
      <alignment horizontal="center"/>
    </xf>
    <xf numFmtId="9" fontId="0" fillId="6" borderId="32" xfId="3" applyFont="1" applyFill="1" applyBorder="1" applyAlignment="1">
      <alignment horizontal="center"/>
    </xf>
    <xf numFmtId="9" fontId="0" fillId="6" borderId="17" xfId="3" applyFont="1" applyFill="1" applyBorder="1" applyAlignment="1">
      <alignment horizontal="center"/>
    </xf>
    <xf numFmtId="9" fontId="0" fillId="6" borderId="33" xfId="3" applyFont="1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9" fontId="0" fillId="6" borderId="22" xfId="3" applyFont="1" applyFill="1" applyBorder="1" applyAlignment="1">
      <alignment horizontal="center"/>
    </xf>
    <xf numFmtId="9" fontId="0" fillId="6" borderId="23" xfId="3" applyFont="1" applyFill="1" applyBorder="1" applyAlignment="1">
      <alignment horizontal="center"/>
    </xf>
    <xf numFmtId="0" fontId="0" fillId="6" borderId="53" xfId="0" applyFill="1" applyBorder="1" applyAlignment="1">
      <alignment horizontal="center"/>
    </xf>
    <xf numFmtId="0" fontId="0" fillId="6" borderId="54" xfId="0" applyFill="1" applyBorder="1" applyAlignment="1">
      <alignment horizontal="center"/>
    </xf>
    <xf numFmtId="0" fontId="0" fillId="6" borderId="61" xfId="0" applyFill="1" applyBorder="1" applyAlignment="1">
      <alignment horizontal="center"/>
    </xf>
    <xf numFmtId="0" fontId="0" fillId="6" borderId="56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164" fontId="0" fillId="4" borderId="60" xfId="3" applyNumberFormat="1" applyFont="1" applyFill="1" applyBorder="1" applyAlignment="1">
      <alignment horizontal="center"/>
    </xf>
    <xf numFmtId="164" fontId="0" fillId="4" borderId="31" xfId="3" applyNumberFormat="1" applyFont="1" applyFill="1" applyBorder="1" applyAlignment="1">
      <alignment horizontal="center"/>
    </xf>
    <xf numFmtId="164" fontId="0" fillId="4" borderId="62" xfId="3" applyNumberFormat="1" applyFont="1" applyFill="1" applyBorder="1" applyAlignment="1">
      <alignment horizontal="center"/>
    </xf>
    <xf numFmtId="164" fontId="0" fillId="5" borderId="48" xfId="3" applyNumberFormat="1" applyFont="1" applyFill="1" applyBorder="1" applyAlignment="1">
      <alignment horizontal="center"/>
    </xf>
    <xf numFmtId="164" fontId="0" fillId="5" borderId="50" xfId="3" applyNumberFormat="1" applyFont="1" applyFill="1" applyBorder="1" applyAlignment="1">
      <alignment horizontal="center"/>
    </xf>
    <xf numFmtId="164" fontId="0" fillId="5" borderId="49" xfId="3" applyNumberFormat="1" applyFont="1" applyFill="1" applyBorder="1" applyAlignment="1">
      <alignment horizontal="center"/>
    </xf>
    <xf numFmtId="9" fontId="0" fillId="5" borderId="46" xfId="3" applyFont="1" applyFill="1" applyBorder="1" applyAlignment="1">
      <alignment horizontal="center"/>
    </xf>
    <xf numFmtId="9" fontId="0" fillId="5" borderId="42" xfId="3" applyFont="1" applyFill="1" applyBorder="1" applyAlignment="1">
      <alignment horizontal="center"/>
    </xf>
    <xf numFmtId="9" fontId="0" fillId="5" borderId="47" xfId="3" applyFont="1" applyFill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2B%20-%2022%20(County%20Rd)%20&amp;%20114%20(South%20St)-Blue%20Ledge%20Rd.xlsx" TargetMode="External"/><Relationship Id="rId1" Type="http://schemas.openxmlformats.org/officeDocument/2006/relationships/externalLinkPath" Target="2B%20-%2022%20(County%20Rd)%20&amp;%20114%20(South%20St)-Blue%20Ledge%20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B8">
            <v>10</v>
          </cell>
          <cell r="C8">
            <v>7</v>
          </cell>
          <cell r="D8">
            <v>97</v>
          </cell>
          <cell r="F8">
            <v>185</v>
          </cell>
          <cell r="G8">
            <v>130</v>
          </cell>
          <cell r="H8">
            <v>14</v>
          </cell>
        </row>
        <row r="9">
          <cell r="B9">
            <v>13</v>
          </cell>
          <cell r="C9">
            <v>6</v>
          </cell>
          <cell r="D9">
            <v>85</v>
          </cell>
          <cell r="F9">
            <v>182</v>
          </cell>
          <cell r="G9">
            <v>145</v>
          </cell>
          <cell r="H9">
            <v>19</v>
          </cell>
          <cell r="I9">
            <v>10</v>
          </cell>
        </row>
        <row r="10">
          <cell r="B10">
            <v>14</v>
          </cell>
          <cell r="C10">
            <v>5</v>
          </cell>
          <cell r="D10">
            <v>99</v>
          </cell>
          <cell r="E10">
            <v>1</v>
          </cell>
          <cell r="F10">
            <v>161</v>
          </cell>
          <cell r="G10">
            <v>148</v>
          </cell>
          <cell r="H10">
            <v>8</v>
          </cell>
        </row>
        <row r="11">
          <cell r="B11">
            <v>13</v>
          </cell>
          <cell r="C11">
            <v>5</v>
          </cell>
          <cell r="D11">
            <v>100</v>
          </cell>
          <cell r="F11">
            <v>148</v>
          </cell>
          <cell r="G11">
            <v>142</v>
          </cell>
          <cell r="H11">
            <v>9</v>
          </cell>
        </row>
        <row r="12">
          <cell r="B12">
            <v>10</v>
          </cell>
          <cell r="C12">
            <v>2</v>
          </cell>
          <cell r="D12">
            <v>88</v>
          </cell>
          <cell r="F12">
            <v>145</v>
          </cell>
          <cell r="G12">
            <v>125</v>
          </cell>
          <cell r="H12">
            <v>16</v>
          </cell>
        </row>
        <row r="13">
          <cell r="B13">
            <v>14</v>
          </cell>
          <cell r="C13">
            <v>9</v>
          </cell>
          <cell r="D13">
            <v>86</v>
          </cell>
          <cell r="F13">
            <v>169</v>
          </cell>
          <cell r="G13">
            <v>149</v>
          </cell>
          <cell r="H13">
            <v>21</v>
          </cell>
        </row>
        <row r="14">
          <cell r="B14">
            <v>15</v>
          </cell>
          <cell r="C14">
            <v>3</v>
          </cell>
          <cell r="D14">
            <v>94</v>
          </cell>
          <cell r="F14">
            <v>178</v>
          </cell>
          <cell r="G14">
            <v>125</v>
          </cell>
          <cell r="H14">
            <v>17</v>
          </cell>
        </row>
        <row r="15">
          <cell r="B15">
            <v>11</v>
          </cell>
          <cell r="C15">
            <v>6</v>
          </cell>
          <cell r="D15">
            <v>83</v>
          </cell>
          <cell r="F15">
            <v>168</v>
          </cell>
          <cell r="G15">
            <v>131</v>
          </cell>
          <cell r="H15">
            <v>21</v>
          </cell>
        </row>
      </sheetData>
      <sheetData sheetId="1">
        <row r="8">
          <cell r="F8">
            <v>6</v>
          </cell>
          <cell r="G8">
            <v>5</v>
          </cell>
          <cell r="H8">
            <v>1</v>
          </cell>
        </row>
        <row r="9">
          <cell r="B9">
            <v>1</v>
          </cell>
          <cell r="C9">
            <v>1</v>
          </cell>
          <cell r="D9">
            <v>3</v>
          </cell>
          <cell r="F9">
            <v>3</v>
          </cell>
          <cell r="G9">
            <v>3</v>
          </cell>
        </row>
        <row r="10">
          <cell r="B10">
            <v>1</v>
          </cell>
          <cell r="D10">
            <v>4</v>
          </cell>
          <cell r="F10">
            <v>1</v>
          </cell>
          <cell r="G10">
            <v>1</v>
          </cell>
        </row>
        <row r="11">
          <cell r="D11">
            <v>2</v>
          </cell>
          <cell r="F11">
            <v>1</v>
          </cell>
          <cell r="G11">
            <v>1</v>
          </cell>
        </row>
        <row r="12">
          <cell r="D12">
            <v>4</v>
          </cell>
          <cell r="F12">
            <v>3</v>
          </cell>
          <cell r="G12">
            <v>1</v>
          </cell>
        </row>
        <row r="13">
          <cell r="D13">
            <v>1</v>
          </cell>
          <cell r="F13">
            <v>3</v>
          </cell>
        </row>
        <row r="14">
          <cell r="F14">
            <v>1</v>
          </cell>
          <cell r="G14">
            <v>2</v>
          </cell>
        </row>
        <row r="15">
          <cell r="D15">
            <v>6</v>
          </cell>
          <cell r="F1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5"/>
  <sheetViews>
    <sheetView workbookViewId="0">
      <selection activeCell="B9" sqref="B9"/>
    </sheetView>
  </sheetViews>
  <sheetFormatPr defaultRowHeight="14.4" x14ac:dyDescent="0.3"/>
  <sheetData>
    <row r="1" spans="1:17" ht="15.6" x14ac:dyDescent="0.3">
      <c r="A1" s="57" t="s">
        <v>0</v>
      </c>
      <c r="B1" s="58"/>
      <c r="C1" s="59" t="s">
        <v>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1"/>
    </row>
    <row r="2" spans="1:17" ht="15.6" x14ac:dyDescent="0.3">
      <c r="A2" s="57" t="s">
        <v>2</v>
      </c>
      <c r="B2" s="58"/>
      <c r="C2" s="59" t="s">
        <v>3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1"/>
    </row>
    <row r="3" spans="1:17" ht="15.6" x14ac:dyDescent="0.3">
      <c r="A3" s="57" t="s">
        <v>4</v>
      </c>
      <c r="B3" s="58"/>
      <c r="C3" s="59" t="s">
        <v>5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1"/>
    </row>
    <row r="4" spans="1:17" ht="15.6" x14ac:dyDescent="0.3">
      <c r="A4" s="57" t="s">
        <v>6</v>
      </c>
      <c r="B4" s="58"/>
      <c r="C4" s="59" t="s">
        <v>7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1"/>
    </row>
    <row r="5" spans="1:17" ht="15.6" x14ac:dyDescent="0.3">
      <c r="A5" s="3"/>
      <c r="B5" s="60" t="s">
        <v>28</v>
      </c>
      <c r="C5" s="61"/>
      <c r="D5" s="61"/>
      <c r="E5" s="62"/>
      <c r="F5" s="60" t="s">
        <v>26</v>
      </c>
      <c r="G5" s="61"/>
      <c r="H5" s="61"/>
      <c r="I5" s="62"/>
      <c r="J5" s="6" t="s">
        <v>25</v>
      </c>
      <c r="K5" s="6"/>
      <c r="L5" s="6"/>
      <c r="M5" s="7"/>
      <c r="N5" s="5" t="s">
        <v>26</v>
      </c>
      <c r="O5" s="6"/>
      <c r="P5" s="6"/>
      <c r="Q5" s="7"/>
    </row>
    <row r="6" spans="1:17" x14ac:dyDescent="0.3">
      <c r="A6" s="1"/>
      <c r="B6" s="54" t="s">
        <v>8</v>
      </c>
      <c r="C6" s="55"/>
      <c r="D6" s="55"/>
      <c r="E6" s="55"/>
      <c r="F6" s="54" t="s">
        <v>9</v>
      </c>
      <c r="G6" s="55"/>
      <c r="H6" s="55"/>
      <c r="I6" s="55"/>
      <c r="J6" s="54" t="s">
        <v>10</v>
      </c>
      <c r="K6" s="55"/>
      <c r="L6" s="55"/>
      <c r="M6" s="55"/>
      <c r="N6" s="54" t="s">
        <v>11</v>
      </c>
      <c r="O6" s="55"/>
      <c r="P6" s="55"/>
      <c r="Q6" s="56"/>
    </row>
    <row r="7" spans="1:17" ht="27" x14ac:dyDescent="0.3">
      <c r="A7" s="2" t="s">
        <v>12</v>
      </c>
      <c r="B7" s="4" t="s">
        <v>13</v>
      </c>
      <c r="C7" s="4" t="s">
        <v>14</v>
      </c>
      <c r="D7" s="4" t="s">
        <v>15</v>
      </c>
      <c r="E7" s="4" t="s">
        <v>16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13</v>
      </c>
      <c r="O7" s="4" t="s">
        <v>14</v>
      </c>
      <c r="P7" s="4" t="s">
        <v>15</v>
      </c>
      <c r="Q7" s="4" t="s">
        <v>16</v>
      </c>
    </row>
    <row r="8" spans="1:17" x14ac:dyDescent="0.3">
      <c r="A8" s="1" t="s">
        <v>17</v>
      </c>
      <c r="B8" s="1">
        <f>[1]Sheet1!$B$8</f>
        <v>10</v>
      </c>
      <c r="C8" s="1">
        <f>[1]Sheet1!$C$8</f>
        <v>7</v>
      </c>
      <c r="D8" s="1">
        <f>[1]Sheet1!$D$8</f>
        <v>97</v>
      </c>
      <c r="E8" s="1">
        <v>0</v>
      </c>
      <c r="F8" s="1">
        <f>[1]Sheet1!$F$8</f>
        <v>185</v>
      </c>
      <c r="G8" s="1">
        <f>[1]Sheet1!$G$8</f>
        <v>130</v>
      </c>
      <c r="H8" s="1">
        <f>[1]Sheet1!$H$8</f>
        <v>14</v>
      </c>
      <c r="I8" s="1">
        <v>0</v>
      </c>
      <c r="J8" s="1">
        <v>12</v>
      </c>
      <c r="K8" s="1">
        <v>7</v>
      </c>
      <c r="L8" s="1">
        <v>0</v>
      </c>
      <c r="M8" s="1">
        <v>0</v>
      </c>
      <c r="N8" s="1">
        <v>0</v>
      </c>
      <c r="O8" s="1">
        <v>57</v>
      </c>
      <c r="P8" s="1">
        <v>8</v>
      </c>
      <c r="Q8" s="1">
        <v>0</v>
      </c>
    </row>
    <row r="9" spans="1:17" x14ac:dyDescent="0.3">
      <c r="A9" s="1" t="s">
        <v>18</v>
      </c>
      <c r="B9" s="1">
        <f>[1]Sheet1!$B$9</f>
        <v>13</v>
      </c>
      <c r="C9" s="1">
        <f>[1]Sheet1!$C$9</f>
        <v>6</v>
      </c>
      <c r="D9" s="1">
        <f>[1]Sheet1!$D$9</f>
        <v>85</v>
      </c>
      <c r="E9" s="1">
        <v>0</v>
      </c>
      <c r="F9" s="1">
        <f>[1]Sheet1!$F$9</f>
        <v>182</v>
      </c>
      <c r="G9" s="1">
        <f>[1]Sheet1!$G$9</f>
        <v>145</v>
      </c>
      <c r="H9" s="1">
        <f>[1]Sheet1!$H$9</f>
        <v>19</v>
      </c>
      <c r="I9" s="1">
        <f>[1]Sheet1!$I$9</f>
        <v>10</v>
      </c>
      <c r="J9" s="1">
        <v>12</v>
      </c>
      <c r="K9" s="1">
        <v>10</v>
      </c>
      <c r="L9" s="1">
        <v>1</v>
      </c>
      <c r="M9" s="1">
        <v>0</v>
      </c>
      <c r="N9" s="1">
        <v>0</v>
      </c>
      <c r="O9" s="1">
        <v>48</v>
      </c>
      <c r="P9" s="1">
        <v>8</v>
      </c>
      <c r="Q9" s="1">
        <v>0</v>
      </c>
    </row>
    <row r="10" spans="1:17" x14ac:dyDescent="0.3">
      <c r="A10" s="1" t="s">
        <v>19</v>
      </c>
      <c r="B10" s="1">
        <f>[1]Sheet1!$B$10</f>
        <v>14</v>
      </c>
      <c r="C10" s="1">
        <f>[1]Sheet1!$C$10</f>
        <v>5</v>
      </c>
      <c r="D10" s="1">
        <f>[1]Sheet1!$D$10</f>
        <v>99</v>
      </c>
      <c r="E10" s="1">
        <f>[1]Sheet1!$E$10</f>
        <v>1</v>
      </c>
      <c r="F10" s="1">
        <f>[1]Sheet1!$F$10</f>
        <v>161</v>
      </c>
      <c r="G10" s="1">
        <f>[1]Sheet1!$G$10</f>
        <v>148</v>
      </c>
      <c r="H10" s="1">
        <f>[1]Sheet1!$H$10</f>
        <v>8</v>
      </c>
      <c r="I10" s="1">
        <v>0</v>
      </c>
      <c r="J10" s="1">
        <v>12</v>
      </c>
      <c r="K10" s="1">
        <v>6</v>
      </c>
      <c r="L10" s="1">
        <v>2</v>
      </c>
      <c r="M10" s="1">
        <v>0</v>
      </c>
      <c r="N10" s="1">
        <v>0</v>
      </c>
      <c r="O10" s="1">
        <v>54</v>
      </c>
      <c r="P10" s="1">
        <v>15</v>
      </c>
      <c r="Q10" s="1">
        <v>0</v>
      </c>
    </row>
    <row r="11" spans="1:17" x14ac:dyDescent="0.3">
      <c r="A11" s="1" t="s">
        <v>20</v>
      </c>
      <c r="B11" s="1">
        <f>[1]Sheet1!$B$11</f>
        <v>13</v>
      </c>
      <c r="C11" s="1">
        <f>[1]Sheet1!$C$11</f>
        <v>5</v>
      </c>
      <c r="D11" s="1">
        <f>[1]Sheet1!$D$11</f>
        <v>100</v>
      </c>
      <c r="E11" s="1">
        <v>0</v>
      </c>
      <c r="F11" s="1">
        <f>[1]Sheet1!$F$11</f>
        <v>148</v>
      </c>
      <c r="G11" s="1">
        <f>[1]Sheet1!$G$11</f>
        <v>142</v>
      </c>
      <c r="H11" s="1">
        <f>[1]Sheet1!$H$11</f>
        <v>9</v>
      </c>
      <c r="I11" s="1">
        <v>0</v>
      </c>
      <c r="J11" s="1">
        <v>6</v>
      </c>
      <c r="K11" s="1">
        <v>3</v>
      </c>
      <c r="L11" s="1">
        <v>2</v>
      </c>
      <c r="M11" s="1">
        <v>0</v>
      </c>
      <c r="N11" s="1">
        <v>0</v>
      </c>
      <c r="O11" s="1">
        <v>38</v>
      </c>
      <c r="P11" s="1">
        <v>9</v>
      </c>
      <c r="Q11" s="1">
        <v>0</v>
      </c>
    </row>
    <row r="12" spans="1:17" x14ac:dyDescent="0.3">
      <c r="A12" s="1" t="s">
        <v>21</v>
      </c>
      <c r="B12" s="1">
        <f>[1]Sheet1!$B$12</f>
        <v>10</v>
      </c>
      <c r="C12" s="1">
        <f>[1]Sheet1!$C$12</f>
        <v>2</v>
      </c>
      <c r="D12" s="1">
        <f>[1]Sheet1!$D$12</f>
        <v>88</v>
      </c>
      <c r="E12" s="1">
        <v>0</v>
      </c>
      <c r="F12" s="1">
        <f>[1]Sheet1!$F$12</f>
        <v>145</v>
      </c>
      <c r="G12" s="1">
        <f>[1]Sheet1!$G$12</f>
        <v>125</v>
      </c>
      <c r="H12" s="1">
        <f>[1]Sheet1!$H$12</f>
        <v>16</v>
      </c>
      <c r="I12" s="1">
        <v>0</v>
      </c>
      <c r="J12" s="1">
        <v>6</v>
      </c>
      <c r="K12" s="1">
        <v>9</v>
      </c>
      <c r="L12" s="1">
        <v>1</v>
      </c>
      <c r="M12" s="1">
        <v>0</v>
      </c>
      <c r="N12" s="1">
        <v>0</v>
      </c>
      <c r="O12" s="1">
        <v>42</v>
      </c>
      <c r="P12" s="1">
        <v>12</v>
      </c>
      <c r="Q12" s="1">
        <v>0</v>
      </c>
    </row>
    <row r="13" spans="1:17" x14ac:dyDescent="0.3">
      <c r="A13" s="1" t="s">
        <v>22</v>
      </c>
      <c r="B13" s="1">
        <f>[1]Sheet1!$B$13</f>
        <v>14</v>
      </c>
      <c r="C13" s="1">
        <f>[1]Sheet1!$C$13</f>
        <v>9</v>
      </c>
      <c r="D13" s="1">
        <f>[1]Sheet1!$D$13</f>
        <v>86</v>
      </c>
      <c r="E13" s="1">
        <v>0</v>
      </c>
      <c r="F13" s="1">
        <f>[1]Sheet1!$F$13</f>
        <v>169</v>
      </c>
      <c r="G13" s="1">
        <f>[1]Sheet1!$G$13</f>
        <v>149</v>
      </c>
      <c r="H13" s="1">
        <f>[1]Sheet1!$H$13</f>
        <v>21</v>
      </c>
      <c r="I13" s="1">
        <v>0</v>
      </c>
      <c r="J13" s="1">
        <v>9</v>
      </c>
      <c r="K13" s="1">
        <v>13</v>
      </c>
      <c r="L13" s="1">
        <v>3</v>
      </c>
      <c r="M13" s="1">
        <v>0</v>
      </c>
      <c r="N13" s="1">
        <v>0</v>
      </c>
      <c r="O13" s="1">
        <v>47</v>
      </c>
      <c r="P13" s="1">
        <v>15</v>
      </c>
      <c r="Q13" s="1">
        <v>0</v>
      </c>
    </row>
    <row r="14" spans="1:17" x14ac:dyDescent="0.3">
      <c r="A14" s="1" t="s">
        <v>23</v>
      </c>
      <c r="B14" s="1">
        <f>[1]Sheet1!$B$14</f>
        <v>15</v>
      </c>
      <c r="C14" s="1">
        <f>[1]Sheet1!$C$14</f>
        <v>3</v>
      </c>
      <c r="D14" s="1">
        <f>[1]Sheet1!$D$14</f>
        <v>94</v>
      </c>
      <c r="E14" s="1">
        <v>0</v>
      </c>
      <c r="F14" s="1">
        <f>[1]Sheet1!$F$14</f>
        <v>178</v>
      </c>
      <c r="G14" s="1">
        <f>[1]Sheet1!$G$14</f>
        <v>125</v>
      </c>
      <c r="H14" s="1">
        <f>[1]Sheet1!$H$14</f>
        <v>17</v>
      </c>
      <c r="I14" s="1">
        <v>0</v>
      </c>
      <c r="J14" s="1">
        <v>7</v>
      </c>
      <c r="K14" s="1">
        <v>7</v>
      </c>
      <c r="L14" s="1">
        <v>0</v>
      </c>
      <c r="M14" s="1">
        <v>0</v>
      </c>
      <c r="N14" s="1">
        <v>0</v>
      </c>
      <c r="O14" s="1">
        <v>48</v>
      </c>
      <c r="P14" s="1">
        <v>6</v>
      </c>
      <c r="Q14" s="1">
        <v>0</v>
      </c>
    </row>
    <row r="15" spans="1:17" x14ac:dyDescent="0.3">
      <c r="A15" s="1" t="s">
        <v>24</v>
      </c>
      <c r="B15" s="1">
        <f>[1]Sheet1!$B$15</f>
        <v>11</v>
      </c>
      <c r="C15" s="1">
        <f>[1]Sheet1!$C$15</f>
        <v>6</v>
      </c>
      <c r="D15" s="1">
        <f>[1]Sheet1!$D$15</f>
        <v>83</v>
      </c>
      <c r="E15" s="1">
        <v>0</v>
      </c>
      <c r="F15" s="1">
        <f>[1]Sheet1!$F$15</f>
        <v>168</v>
      </c>
      <c r="G15" s="1">
        <f>[1]Sheet1!$G$15</f>
        <v>131</v>
      </c>
      <c r="H15" s="1">
        <f>[1]Sheet1!$H$15</f>
        <v>21</v>
      </c>
      <c r="I15" s="1">
        <v>0</v>
      </c>
      <c r="J15" s="1">
        <v>6</v>
      </c>
      <c r="K15" s="1">
        <v>16</v>
      </c>
      <c r="L15" s="1">
        <v>7</v>
      </c>
      <c r="M15" s="1">
        <v>0</v>
      </c>
      <c r="N15" s="1">
        <v>0</v>
      </c>
      <c r="O15" s="1">
        <v>32</v>
      </c>
      <c r="P15" s="1">
        <v>7</v>
      </c>
      <c r="Q15" s="1">
        <v>0</v>
      </c>
    </row>
  </sheetData>
  <mergeCells count="14"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A4:B4"/>
    <mergeCell ref="C4:P4"/>
    <mergeCell ref="B5:E5"/>
    <mergeCell ref="F5:I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Q15"/>
  <sheetViews>
    <sheetView workbookViewId="0">
      <selection activeCell="B35" sqref="B35"/>
    </sheetView>
  </sheetViews>
  <sheetFormatPr defaultRowHeight="14.4" x14ac:dyDescent="0.3"/>
  <sheetData>
    <row r="1" spans="1:17" ht="15.6" x14ac:dyDescent="0.3">
      <c r="A1" s="66" t="s">
        <v>0</v>
      </c>
      <c r="B1" s="67"/>
      <c r="C1" s="68" t="s">
        <v>27</v>
      </c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9"/>
    </row>
    <row r="2" spans="1:17" ht="15.6" x14ac:dyDescent="0.3">
      <c r="A2" s="66" t="s">
        <v>2</v>
      </c>
      <c r="B2" s="67"/>
      <c r="C2" s="68" t="s">
        <v>3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9"/>
    </row>
    <row r="3" spans="1:17" ht="15.6" x14ac:dyDescent="0.3">
      <c r="A3" s="66" t="s">
        <v>4</v>
      </c>
      <c r="B3" s="67"/>
      <c r="C3" s="68" t="s">
        <v>5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9"/>
    </row>
    <row r="4" spans="1:17" ht="15.6" x14ac:dyDescent="0.3">
      <c r="A4" s="66" t="s">
        <v>6</v>
      </c>
      <c r="B4" s="67"/>
      <c r="C4" s="68" t="s">
        <v>7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9"/>
    </row>
    <row r="5" spans="1:17" ht="15.6" x14ac:dyDescent="0.3">
      <c r="A5" s="8"/>
      <c r="B5" s="60" t="s">
        <v>28</v>
      </c>
      <c r="C5" s="61"/>
      <c r="D5" s="61"/>
      <c r="E5" s="62"/>
      <c r="F5" s="60" t="s">
        <v>26</v>
      </c>
      <c r="G5" s="61"/>
      <c r="H5" s="61"/>
      <c r="I5" s="62"/>
      <c r="J5" s="6" t="s">
        <v>25</v>
      </c>
      <c r="K5" s="6"/>
      <c r="L5" s="6"/>
      <c r="M5" s="7"/>
      <c r="N5" s="5" t="s">
        <v>26</v>
      </c>
      <c r="O5" s="6"/>
      <c r="P5" s="6"/>
      <c r="Q5" s="7"/>
    </row>
    <row r="6" spans="1:17" x14ac:dyDescent="0.3">
      <c r="A6" s="9"/>
      <c r="B6" s="63" t="s">
        <v>8</v>
      </c>
      <c r="C6" s="64"/>
      <c r="D6" s="64"/>
      <c r="E6" s="64"/>
      <c r="F6" s="63" t="s">
        <v>9</v>
      </c>
      <c r="G6" s="64"/>
      <c r="H6" s="64"/>
      <c r="I6" s="64"/>
      <c r="J6" s="63" t="s">
        <v>10</v>
      </c>
      <c r="K6" s="64"/>
      <c r="L6" s="64"/>
      <c r="M6" s="64"/>
      <c r="N6" s="63" t="s">
        <v>11</v>
      </c>
      <c r="O6" s="64"/>
      <c r="P6" s="64"/>
      <c r="Q6" s="65"/>
    </row>
    <row r="7" spans="1:17" ht="27" x14ac:dyDescent="0.3">
      <c r="A7" s="10" t="s">
        <v>12</v>
      </c>
      <c r="B7" s="10" t="s">
        <v>13</v>
      </c>
      <c r="C7" s="10" t="s">
        <v>14</v>
      </c>
      <c r="D7" s="10" t="s">
        <v>15</v>
      </c>
      <c r="E7" s="10" t="s">
        <v>16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13</v>
      </c>
      <c r="K7" s="10" t="s">
        <v>14</v>
      </c>
      <c r="L7" s="10" t="s">
        <v>15</v>
      </c>
      <c r="M7" s="10" t="s">
        <v>16</v>
      </c>
      <c r="N7" s="10" t="s">
        <v>13</v>
      </c>
      <c r="O7" s="10" t="s">
        <v>14</v>
      </c>
      <c r="P7" s="10" t="s">
        <v>15</v>
      </c>
      <c r="Q7" s="10" t="s">
        <v>16</v>
      </c>
    </row>
    <row r="8" spans="1:17" x14ac:dyDescent="0.3">
      <c r="A8" s="9" t="s">
        <v>17</v>
      </c>
      <c r="B8" s="9">
        <v>0</v>
      </c>
      <c r="C8" s="9">
        <v>0</v>
      </c>
      <c r="D8" s="9">
        <v>0</v>
      </c>
      <c r="E8" s="9">
        <v>0</v>
      </c>
      <c r="F8" s="9">
        <f>'[1]Bank 1'!$F$8</f>
        <v>6</v>
      </c>
      <c r="G8" s="9">
        <f>'[1]Bank 1'!$G$8</f>
        <v>5</v>
      </c>
      <c r="H8" s="9">
        <f>'[1]Bank 1'!$H$8</f>
        <v>1</v>
      </c>
      <c r="I8" s="9">
        <v>0</v>
      </c>
      <c r="J8" s="9">
        <v>0</v>
      </c>
      <c r="K8" s="9">
        <v>1</v>
      </c>
      <c r="L8" s="9">
        <v>0</v>
      </c>
      <c r="M8" s="9">
        <v>0</v>
      </c>
      <c r="N8" s="9">
        <v>0</v>
      </c>
      <c r="O8" s="9">
        <v>3</v>
      </c>
      <c r="P8" s="9">
        <v>0</v>
      </c>
      <c r="Q8" s="9">
        <v>0</v>
      </c>
    </row>
    <row r="9" spans="1:17" x14ac:dyDescent="0.3">
      <c r="A9" s="9" t="s">
        <v>18</v>
      </c>
      <c r="B9" s="9">
        <f>'[1]Bank 1'!$B$9</f>
        <v>1</v>
      </c>
      <c r="C9" s="9">
        <f>'[1]Bank 1'!$C$9</f>
        <v>1</v>
      </c>
      <c r="D9" s="9">
        <f>'[1]Bank 1'!$D$9</f>
        <v>3</v>
      </c>
      <c r="E9" s="9">
        <v>0</v>
      </c>
      <c r="F9" s="9">
        <f>'[1]Bank 1'!$F$9</f>
        <v>3</v>
      </c>
      <c r="G9" s="9">
        <f>'[1]Bank 1'!$G$9</f>
        <v>3</v>
      </c>
      <c r="H9" s="9">
        <v>0</v>
      </c>
      <c r="I9" s="9">
        <v>0</v>
      </c>
      <c r="J9" s="9">
        <v>3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1</v>
      </c>
      <c r="Q9" s="9">
        <v>0</v>
      </c>
    </row>
    <row r="10" spans="1:17" x14ac:dyDescent="0.3">
      <c r="A10" s="9" t="s">
        <v>19</v>
      </c>
      <c r="B10" s="9">
        <f>'[1]Bank 1'!$B$10</f>
        <v>1</v>
      </c>
      <c r="C10" s="9">
        <v>0</v>
      </c>
      <c r="D10" s="9">
        <f>'[1]Bank 1'!$D$10</f>
        <v>4</v>
      </c>
      <c r="E10" s="9">
        <v>0</v>
      </c>
      <c r="F10" s="9">
        <f>'[1]Bank 1'!$F$10</f>
        <v>1</v>
      </c>
      <c r="G10" s="9">
        <f>'[1]Bank 1'!$G$10</f>
        <v>1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2</v>
      </c>
      <c r="P10" s="9">
        <v>0</v>
      </c>
      <c r="Q10" s="9">
        <v>0</v>
      </c>
    </row>
    <row r="11" spans="1:17" x14ac:dyDescent="0.3">
      <c r="A11" s="9" t="s">
        <v>20</v>
      </c>
      <c r="B11" s="9">
        <v>0</v>
      </c>
      <c r="C11" s="9">
        <v>0</v>
      </c>
      <c r="D11" s="9">
        <f>'[1]Bank 1'!$D$11</f>
        <v>2</v>
      </c>
      <c r="E11" s="9">
        <v>0</v>
      </c>
      <c r="F11" s="9">
        <f>'[1]Bank 1'!$F$11</f>
        <v>1</v>
      </c>
      <c r="G11" s="9">
        <f>'[1]Bank 1'!$G$11</f>
        <v>1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1</v>
      </c>
      <c r="Q11" s="9">
        <v>0</v>
      </c>
    </row>
    <row r="12" spans="1:17" x14ac:dyDescent="0.3">
      <c r="A12" s="9" t="s">
        <v>21</v>
      </c>
      <c r="B12" s="9">
        <v>0</v>
      </c>
      <c r="C12" s="9">
        <v>0</v>
      </c>
      <c r="D12" s="9">
        <f>'[1]Bank 1'!$D$12</f>
        <v>4</v>
      </c>
      <c r="E12" s="9">
        <v>0</v>
      </c>
      <c r="F12" s="9">
        <f>'[1]Bank 1'!$F$12</f>
        <v>3</v>
      </c>
      <c r="G12" s="9">
        <f>'[1]Bank 1'!$G$12</f>
        <v>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2</v>
      </c>
      <c r="P12" s="9">
        <v>0</v>
      </c>
      <c r="Q12" s="9">
        <v>0</v>
      </c>
    </row>
    <row r="13" spans="1:17" x14ac:dyDescent="0.3">
      <c r="A13" s="9" t="s">
        <v>22</v>
      </c>
      <c r="B13" s="9">
        <v>0</v>
      </c>
      <c r="C13" s="9">
        <v>0</v>
      </c>
      <c r="D13" s="9">
        <f>'[1]Bank 1'!$D$13</f>
        <v>1</v>
      </c>
      <c r="E13" s="9">
        <v>0</v>
      </c>
      <c r="F13" s="9">
        <f>'[1]Bank 1'!$F$13</f>
        <v>3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</row>
    <row r="14" spans="1:17" x14ac:dyDescent="0.3">
      <c r="A14" s="9" t="s">
        <v>23</v>
      </c>
      <c r="B14" s="9">
        <v>0</v>
      </c>
      <c r="C14" s="9">
        <v>0</v>
      </c>
      <c r="D14" s="9">
        <v>0</v>
      </c>
      <c r="E14" s="9">
        <v>0</v>
      </c>
      <c r="F14" s="9">
        <f>'[1]Bank 1'!$F$14</f>
        <v>1</v>
      </c>
      <c r="G14" s="9">
        <f>'[1]Bank 1'!$G$14</f>
        <v>2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4</v>
      </c>
      <c r="P14" s="9">
        <v>0</v>
      </c>
      <c r="Q14" s="9">
        <v>0</v>
      </c>
    </row>
    <row r="15" spans="1:17" x14ac:dyDescent="0.3">
      <c r="A15" s="9" t="s">
        <v>24</v>
      </c>
      <c r="B15" s="9">
        <v>0</v>
      </c>
      <c r="C15" s="9">
        <v>0</v>
      </c>
      <c r="D15" s="9">
        <f>'[1]Bank 1'!$D$15</f>
        <v>6</v>
      </c>
      <c r="E15" s="9">
        <v>0</v>
      </c>
      <c r="F15" s="9">
        <f>'[1]Bank 1'!$F$15</f>
        <v>1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1</v>
      </c>
      <c r="P15" s="9">
        <v>0</v>
      </c>
      <c r="Q15" s="9">
        <v>0</v>
      </c>
    </row>
  </sheetData>
  <mergeCells count="14">
    <mergeCell ref="A1:B1"/>
    <mergeCell ref="C1:P1"/>
    <mergeCell ref="A2:B2"/>
    <mergeCell ref="C2:P2"/>
    <mergeCell ref="A3:B3"/>
    <mergeCell ref="C3:P3"/>
    <mergeCell ref="B6:E6"/>
    <mergeCell ref="F6:I6"/>
    <mergeCell ref="J6:M6"/>
    <mergeCell ref="N6:Q6"/>
    <mergeCell ref="A4:B4"/>
    <mergeCell ref="C4:P4"/>
    <mergeCell ref="B5:E5"/>
    <mergeCell ref="F5:I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CC477-E8DF-46BF-851E-87024C1E2958}">
  <sheetPr>
    <tabColor rgb="FFFFFF00"/>
  </sheetPr>
  <dimension ref="B1:O31"/>
  <sheetViews>
    <sheetView tabSelected="1" workbookViewId="0">
      <selection activeCell="O24" sqref="O24"/>
    </sheetView>
  </sheetViews>
  <sheetFormatPr defaultRowHeight="14.4" x14ac:dyDescent="0.3"/>
  <cols>
    <col min="2" max="2" width="28.109375" bestFit="1" customWidth="1"/>
  </cols>
  <sheetData>
    <row r="1" spans="2:15" ht="15" thickBot="1" x14ac:dyDescent="0.35"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2:15" ht="15" thickBot="1" x14ac:dyDescent="0.35">
      <c r="D2" s="74" t="s">
        <v>35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6"/>
    </row>
    <row r="3" spans="2:15" x14ac:dyDescent="0.3">
      <c r="D3" s="77" t="s">
        <v>26</v>
      </c>
      <c r="E3" s="78"/>
      <c r="F3" s="78"/>
      <c r="G3" s="79" t="s">
        <v>26</v>
      </c>
      <c r="H3" s="80"/>
      <c r="I3" s="81"/>
      <c r="J3" s="82" t="s">
        <v>25</v>
      </c>
      <c r="K3" s="78"/>
      <c r="L3" s="78"/>
      <c r="M3" s="79" t="s">
        <v>28</v>
      </c>
      <c r="N3" s="80"/>
      <c r="O3" s="81"/>
    </row>
    <row r="4" spans="2:15" ht="15" thickBot="1" x14ac:dyDescent="0.35">
      <c r="D4" s="83" t="s">
        <v>29</v>
      </c>
      <c r="E4" s="84"/>
      <c r="F4" s="84"/>
      <c r="G4" s="83" t="s">
        <v>30</v>
      </c>
      <c r="H4" s="84"/>
      <c r="I4" s="85"/>
      <c r="J4" s="86" t="s">
        <v>31</v>
      </c>
      <c r="K4" s="84"/>
      <c r="L4" s="84"/>
      <c r="M4" s="83" t="s">
        <v>32</v>
      </c>
      <c r="N4" s="84"/>
      <c r="O4" s="85"/>
    </row>
    <row r="5" spans="2:15" ht="15" thickBot="1" x14ac:dyDescent="0.35">
      <c r="B5" s="69" t="str">
        <f>'Int 2 - All'!C2</f>
        <v>10/17/2018</v>
      </c>
      <c r="C5" s="70"/>
      <c r="D5" s="12" t="s">
        <v>15</v>
      </c>
      <c r="E5" s="13" t="s">
        <v>33</v>
      </c>
      <c r="F5" s="13" t="s">
        <v>13</v>
      </c>
      <c r="G5" s="12" t="s">
        <v>15</v>
      </c>
      <c r="H5" s="13" t="s">
        <v>33</v>
      </c>
      <c r="I5" s="53" t="s">
        <v>13</v>
      </c>
      <c r="J5" s="15" t="s">
        <v>15</v>
      </c>
      <c r="K5" s="13" t="s">
        <v>33</v>
      </c>
      <c r="L5" s="13" t="s">
        <v>13</v>
      </c>
      <c r="M5" s="12" t="s">
        <v>15</v>
      </c>
      <c r="N5" s="13" t="s">
        <v>33</v>
      </c>
      <c r="O5" s="14" t="s">
        <v>13</v>
      </c>
    </row>
    <row r="6" spans="2:15" x14ac:dyDescent="0.3">
      <c r="B6" s="71" t="s">
        <v>34</v>
      </c>
      <c r="C6" s="32" t="s">
        <v>17</v>
      </c>
      <c r="D6" s="16">
        <f>'Int 2 - All'!P8</f>
        <v>8</v>
      </c>
      <c r="E6" s="17">
        <f>'Int 2 - All'!O8</f>
        <v>57</v>
      </c>
      <c r="F6" s="17">
        <f>'Int 2 - All'!N8</f>
        <v>0</v>
      </c>
      <c r="G6" s="16">
        <f>'Int 2 - All'!H8</f>
        <v>14</v>
      </c>
      <c r="H6" s="17">
        <f>'Int 2 - All'!G8</f>
        <v>130</v>
      </c>
      <c r="I6" s="18">
        <f>'Int 2 - All'!F8</f>
        <v>185</v>
      </c>
      <c r="J6" s="19">
        <f>'Int 2 - All'!L8</f>
        <v>0</v>
      </c>
      <c r="K6" s="17">
        <f>'Int 2 - All'!K8</f>
        <v>7</v>
      </c>
      <c r="L6" s="17">
        <f>'Int 2 - All'!J8</f>
        <v>12</v>
      </c>
      <c r="M6" s="16">
        <f>'Int 2 - All'!D8</f>
        <v>97</v>
      </c>
      <c r="N6" s="17">
        <f>'Int 2 - All'!C8</f>
        <v>7</v>
      </c>
      <c r="O6" s="18">
        <f>'Int 2 - All'!B8</f>
        <v>10</v>
      </c>
    </row>
    <row r="7" spans="2:15" x14ac:dyDescent="0.3">
      <c r="B7" s="72"/>
      <c r="C7" s="33" t="s">
        <v>18</v>
      </c>
      <c r="D7" s="20">
        <f>'Int 2 - All'!P9</f>
        <v>8</v>
      </c>
      <c r="E7" s="21">
        <f>'Int 2 - All'!O9</f>
        <v>48</v>
      </c>
      <c r="F7" s="21">
        <f>'Int 2 - All'!N9</f>
        <v>0</v>
      </c>
      <c r="G7" s="20">
        <f>'Int 2 - All'!H9</f>
        <v>19</v>
      </c>
      <c r="H7" s="21">
        <f>'Int 2 - All'!G9</f>
        <v>145</v>
      </c>
      <c r="I7" s="22">
        <f>'Int 2 - All'!F9</f>
        <v>182</v>
      </c>
      <c r="J7" s="23">
        <f>'Int 2 - All'!L9</f>
        <v>1</v>
      </c>
      <c r="K7" s="21">
        <f>'Int 2 - All'!K9</f>
        <v>10</v>
      </c>
      <c r="L7" s="21">
        <f>'Int 2 - All'!J9</f>
        <v>12</v>
      </c>
      <c r="M7" s="20">
        <f>'Int 2 - All'!D9</f>
        <v>85</v>
      </c>
      <c r="N7" s="21">
        <f>'Int 2 - All'!C9</f>
        <v>6</v>
      </c>
      <c r="O7" s="22">
        <f>'Int 2 - All'!B9</f>
        <v>13</v>
      </c>
    </row>
    <row r="8" spans="2:15" x14ac:dyDescent="0.3">
      <c r="B8" s="72"/>
      <c r="C8" s="33" t="s">
        <v>19</v>
      </c>
      <c r="D8" s="20">
        <f>'Int 2 - All'!P10</f>
        <v>15</v>
      </c>
      <c r="E8" s="21">
        <f>'Int 2 - All'!O10</f>
        <v>54</v>
      </c>
      <c r="F8" s="21">
        <f>'Int 2 - All'!N10</f>
        <v>0</v>
      </c>
      <c r="G8" s="20">
        <f>'Int 2 - All'!H10</f>
        <v>8</v>
      </c>
      <c r="H8" s="21">
        <f>'Int 2 - All'!G10</f>
        <v>148</v>
      </c>
      <c r="I8" s="22">
        <f>'Int 2 - All'!F10</f>
        <v>161</v>
      </c>
      <c r="J8" s="23">
        <f>'Int 2 - All'!L10</f>
        <v>2</v>
      </c>
      <c r="K8" s="21">
        <f>'Int 2 - All'!K10</f>
        <v>6</v>
      </c>
      <c r="L8" s="21">
        <f>'Int 2 - All'!J10</f>
        <v>12</v>
      </c>
      <c r="M8" s="20">
        <f>'Int 2 - All'!D10</f>
        <v>99</v>
      </c>
      <c r="N8" s="21">
        <f>'Int 2 - All'!C10</f>
        <v>5</v>
      </c>
      <c r="O8" s="22">
        <f>'Int 2 - All'!B10</f>
        <v>14</v>
      </c>
    </row>
    <row r="9" spans="2:15" x14ac:dyDescent="0.3">
      <c r="B9" s="72"/>
      <c r="C9" s="33" t="s">
        <v>20</v>
      </c>
      <c r="D9" s="20">
        <f>'Int 2 - All'!P11</f>
        <v>9</v>
      </c>
      <c r="E9" s="21">
        <f>'Int 2 - All'!O11</f>
        <v>38</v>
      </c>
      <c r="F9" s="21">
        <f>'Int 2 - All'!N11</f>
        <v>0</v>
      </c>
      <c r="G9" s="20">
        <f>'Int 2 - All'!H11</f>
        <v>9</v>
      </c>
      <c r="H9" s="21">
        <f>'Int 2 - All'!G11</f>
        <v>142</v>
      </c>
      <c r="I9" s="22">
        <f>'Int 2 - All'!F11</f>
        <v>148</v>
      </c>
      <c r="J9" s="23">
        <f>'Int 2 - All'!L11</f>
        <v>2</v>
      </c>
      <c r="K9" s="21">
        <f>'Int 2 - All'!K11</f>
        <v>3</v>
      </c>
      <c r="L9" s="21">
        <f>'Int 2 - All'!J11</f>
        <v>6</v>
      </c>
      <c r="M9" s="20">
        <f>'Int 2 - All'!D11</f>
        <v>100</v>
      </c>
      <c r="N9" s="21">
        <f>'Int 2 - All'!C11</f>
        <v>5</v>
      </c>
      <c r="O9" s="22">
        <f>'Int 2 - All'!B11</f>
        <v>13</v>
      </c>
    </row>
    <row r="10" spans="2:15" x14ac:dyDescent="0.3">
      <c r="B10" s="72"/>
      <c r="C10" s="33" t="s">
        <v>21</v>
      </c>
      <c r="D10" s="24">
        <f>'Int 2 - All'!P12</f>
        <v>12</v>
      </c>
      <c r="E10" s="25">
        <f>'Int 2 - All'!O12</f>
        <v>42</v>
      </c>
      <c r="F10" s="25">
        <f>'Int 2 - All'!N12</f>
        <v>0</v>
      </c>
      <c r="G10" s="24">
        <f>'Int 2 - All'!H12</f>
        <v>16</v>
      </c>
      <c r="H10" s="25">
        <f>'Int 2 - All'!G12</f>
        <v>125</v>
      </c>
      <c r="I10" s="26">
        <f>'Int 2 - All'!F12</f>
        <v>145</v>
      </c>
      <c r="J10" s="27">
        <f>'Int 2 - All'!L12</f>
        <v>1</v>
      </c>
      <c r="K10" s="25">
        <f>'Int 2 - All'!K12</f>
        <v>9</v>
      </c>
      <c r="L10" s="25">
        <f>'Int 2 - All'!J12</f>
        <v>6</v>
      </c>
      <c r="M10" s="24">
        <f>'Int 2 - All'!D12</f>
        <v>88</v>
      </c>
      <c r="N10" s="25">
        <f>'Int 2 - All'!C12</f>
        <v>2</v>
      </c>
      <c r="O10" s="26">
        <f>'Int 2 - All'!B12</f>
        <v>10</v>
      </c>
    </row>
    <row r="11" spans="2:15" x14ac:dyDescent="0.3">
      <c r="B11" s="72"/>
      <c r="C11" s="33" t="s">
        <v>22</v>
      </c>
      <c r="D11" s="24">
        <f>'Int 2 - All'!P13</f>
        <v>15</v>
      </c>
      <c r="E11" s="25">
        <f>'Int 2 - All'!O13</f>
        <v>47</v>
      </c>
      <c r="F11" s="25">
        <f>'Int 2 - All'!N13</f>
        <v>0</v>
      </c>
      <c r="G11" s="24">
        <f>'Int 2 - All'!H13</f>
        <v>21</v>
      </c>
      <c r="H11" s="25">
        <f>'Int 2 - All'!G13</f>
        <v>149</v>
      </c>
      <c r="I11" s="26">
        <f>'Int 2 - All'!F13</f>
        <v>169</v>
      </c>
      <c r="J11" s="27">
        <f>'Int 2 - All'!L13</f>
        <v>3</v>
      </c>
      <c r="K11" s="25">
        <f>'Int 2 - All'!K13</f>
        <v>13</v>
      </c>
      <c r="L11" s="25">
        <f>'Int 2 - All'!J13</f>
        <v>9</v>
      </c>
      <c r="M11" s="24">
        <f>'Int 2 - All'!D13</f>
        <v>86</v>
      </c>
      <c r="N11" s="25">
        <f>'Int 2 - All'!C13</f>
        <v>9</v>
      </c>
      <c r="O11" s="26">
        <f>'Int 2 - All'!B13</f>
        <v>14</v>
      </c>
    </row>
    <row r="12" spans="2:15" x14ac:dyDescent="0.3">
      <c r="B12" s="72"/>
      <c r="C12" s="33" t="s">
        <v>23</v>
      </c>
      <c r="D12" s="24">
        <f>'Int 2 - All'!P14</f>
        <v>6</v>
      </c>
      <c r="E12" s="25">
        <f>'Int 2 - All'!O14</f>
        <v>48</v>
      </c>
      <c r="F12" s="25">
        <f>'Int 2 - All'!N14</f>
        <v>0</v>
      </c>
      <c r="G12" s="24">
        <f>'Int 2 - All'!H14</f>
        <v>17</v>
      </c>
      <c r="H12" s="25">
        <f>'Int 2 - All'!G14</f>
        <v>125</v>
      </c>
      <c r="I12" s="26">
        <f>'Int 2 - All'!F14</f>
        <v>178</v>
      </c>
      <c r="J12" s="27">
        <f>'Int 2 - All'!L14</f>
        <v>0</v>
      </c>
      <c r="K12" s="25">
        <f>'Int 2 - All'!K14</f>
        <v>7</v>
      </c>
      <c r="L12" s="25">
        <f>'Int 2 - All'!J14</f>
        <v>7</v>
      </c>
      <c r="M12" s="24">
        <f>'Int 2 - All'!D14</f>
        <v>94</v>
      </c>
      <c r="N12" s="25">
        <f>'Int 2 - All'!C14</f>
        <v>3</v>
      </c>
      <c r="O12" s="26">
        <f>'Int 2 - All'!B14</f>
        <v>15</v>
      </c>
    </row>
    <row r="13" spans="2:15" ht="15" thickBot="1" x14ac:dyDescent="0.35">
      <c r="B13" s="73"/>
      <c r="C13" s="34" t="s">
        <v>24</v>
      </c>
      <c r="D13" s="28">
        <f>'Int 2 - All'!P15</f>
        <v>7</v>
      </c>
      <c r="E13" s="29">
        <f>'Int 2 - All'!O15</f>
        <v>32</v>
      </c>
      <c r="F13" s="29">
        <f>'Int 2 - All'!N15</f>
        <v>0</v>
      </c>
      <c r="G13" s="28">
        <f>'Int 2 - All'!H15</f>
        <v>21</v>
      </c>
      <c r="H13" s="29">
        <f>'Int 2 - All'!G15</f>
        <v>131</v>
      </c>
      <c r="I13" s="30">
        <f>'Int 2 - All'!F15</f>
        <v>168</v>
      </c>
      <c r="J13" s="31">
        <f>'Int 2 - All'!L15</f>
        <v>7</v>
      </c>
      <c r="K13" s="29">
        <f>'Int 2 - All'!K15</f>
        <v>16</v>
      </c>
      <c r="L13" s="29">
        <f>'Int 2 - All'!J15</f>
        <v>6</v>
      </c>
      <c r="M13" s="28">
        <f>'Int 2 - All'!D15</f>
        <v>83</v>
      </c>
      <c r="N13" s="29">
        <f>'Int 2 - All'!C15</f>
        <v>6</v>
      </c>
      <c r="O13" s="30">
        <f>'Int 2 - All'!B15</f>
        <v>11</v>
      </c>
    </row>
    <row r="14" spans="2:15" x14ac:dyDescent="0.3">
      <c r="B14" s="71" t="s">
        <v>36</v>
      </c>
      <c r="C14" s="32" t="s">
        <v>17</v>
      </c>
      <c r="D14" s="16">
        <f>ROUNDUP(SUM(D6:D9)*1.01,0)</f>
        <v>41</v>
      </c>
      <c r="E14" s="17">
        <f t="shared" ref="E14:O14" si="0">ROUNDUP(SUM(E6:E9)*1.01,0)</f>
        <v>199</v>
      </c>
      <c r="F14" s="17">
        <f t="shared" si="0"/>
        <v>0</v>
      </c>
      <c r="G14" s="16">
        <f t="shared" si="0"/>
        <v>51</v>
      </c>
      <c r="H14" s="17">
        <f t="shared" si="0"/>
        <v>571</v>
      </c>
      <c r="I14" s="18">
        <f t="shared" si="0"/>
        <v>683</v>
      </c>
      <c r="J14" s="19">
        <f t="shared" si="0"/>
        <v>6</v>
      </c>
      <c r="K14" s="17">
        <f t="shared" si="0"/>
        <v>27</v>
      </c>
      <c r="L14" s="17">
        <f t="shared" si="0"/>
        <v>43</v>
      </c>
      <c r="M14" s="16">
        <f t="shared" si="0"/>
        <v>385</v>
      </c>
      <c r="N14" s="17">
        <f t="shared" si="0"/>
        <v>24</v>
      </c>
      <c r="O14" s="18">
        <f t="shared" si="0"/>
        <v>51</v>
      </c>
    </row>
    <row r="15" spans="2:15" ht="15" thickBot="1" x14ac:dyDescent="0.35">
      <c r="B15" s="91"/>
      <c r="C15" s="35" t="s">
        <v>21</v>
      </c>
      <c r="D15" s="36">
        <f>ROUNDUP(SUM(D10:D13)*1.01,0)</f>
        <v>41</v>
      </c>
      <c r="E15" s="37">
        <f t="shared" ref="E15:O15" si="1">ROUNDUP(SUM(E10:E13)*1.01,0)</f>
        <v>171</v>
      </c>
      <c r="F15" s="37">
        <f t="shared" si="1"/>
        <v>0</v>
      </c>
      <c r="G15" s="36">
        <f t="shared" si="1"/>
        <v>76</v>
      </c>
      <c r="H15" s="37">
        <f t="shared" si="1"/>
        <v>536</v>
      </c>
      <c r="I15" s="30">
        <f t="shared" si="1"/>
        <v>667</v>
      </c>
      <c r="J15" s="38">
        <f t="shared" si="1"/>
        <v>12</v>
      </c>
      <c r="K15" s="37">
        <f t="shared" si="1"/>
        <v>46</v>
      </c>
      <c r="L15" s="37">
        <f t="shared" si="1"/>
        <v>29</v>
      </c>
      <c r="M15" s="36">
        <f t="shared" si="1"/>
        <v>355</v>
      </c>
      <c r="N15" s="37">
        <f t="shared" si="1"/>
        <v>21</v>
      </c>
      <c r="O15" s="39">
        <f t="shared" si="1"/>
        <v>51</v>
      </c>
    </row>
    <row r="16" spans="2:15" x14ac:dyDescent="0.3">
      <c r="B16" s="98" t="s">
        <v>37</v>
      </c>
      <c r="C16" s="32" t="s">
        <v>17</v>
      </c>
      <c r="D16" s="103">
        <v>867</v>
      </c>
      <c r="E16" s="104"/>
      <c r="F16" s="105"/>
      <c r="G16" s="103">
        <v>1652</v>
      </c>
      <c r="H16" s="104"/>
      <c r="I16" s="105"/>
      <c r="J16" s="103">
        <v>74</v>
      </c>
      <c r="K16" s="104"/>
      <c r="L16" s="113"/>
      <c r="M16" s="114">
        <v>1022</v>
      </c>
      <c r="N16" s="104"/>
      <c r="O16" s="113"/>
    </row>
    <row r="17" spans="2:15" x14ac:dyDescent="0.3">
      <c r="B17" s="99"/>
      <c r="C17" s="33" t="s">
        <v>21</v>
      </c>
      <c r="D17" s="92">
        <v>815</v>
      </c>
      <c r="E17" s="93"/>
      <c r="F17" s="94"/>
      <c r="G17" s="92">
        <v>1695</v>
      </c>
      <c r="H17" s="93"/>
      <c r="I17" s="94"/>
      <c r="J17" s="92">
        <v>80</v>
      </c>
      <c r="K17" s="93"/>
      <c r="L17" s="106"/>
      <c r="M17" s="107">
        <v>1130</v>
      </c>
      <c r="N17" s="93"/>
      <c r="O17" s="106"/>
    </row>
    <row r="18" spans="2:15" x14ac:dyDescent="0.3">
      <c r="B18" s="100" t="s">
        <v>38</v>
      </c>
      <c r="C18" s="33" t="s">
        <v>17</v>
      </c>
      <c r="D18" s="92">
        <v>728</v>
      </c>
      <c r="E18" s="93"/>
      <c r="F18" s="94"/>
      <c r="G18" s="92">
        <v>1432</v>
      </c>
      <c r="H18" s="93"/>
      <c r="I18" s="94"/>
      <c r="J18" s="92">
        <v>62</v>
      </c>
      <c r="K18" s="93"/>
      <c r="L18" s="106"/>
      <c r="M18" s="107">
        <v>842</v>
      </c>
      <c r="N18" s="93"/>
      <c r="O18" s="106"/>
    </row>
    <row r="19" spans="2:15" ht="15" thickBot="1" x14ac:dyDescent="0.35">
      <c r="B19" s="101"/>
      <c r="C19" s="35" t="s">
        <v>21</v>
      </c>
      <c r="D19" s="117">
        <v>676</v>
      </c>
      <c r="E19" s="118"/>
      <c r="F19" s="119"/>
      <c r="G19" s="117">
        <v>1510</v>
      </c>
      <c r="H19" s="118"/>
      <c r="I19" s="119"/>
      <c r="J19" s="117">
        <v>83</v>
      </c>
      <c r="K19" s="118"/>
      <c r="L19" s="120"/>
      <c r="M19" s="121">
        <v>1016</v>
      </c>
      <c r="N19" s="118"/>
      <c r="O19" s="120"/>
    </row>
    <row r="20" spans="2:15" x14ac:dyDescent="0.3">
      <c r="B20" s="98" t="s">
        <v>43</v>
      </c>
      <c r="C20" s="32" t="s">
        <v>17</v>
      </c>
      <c r="D20" s="108">
        <f>D18/D16</f>
        <v>0.83967704728950399</v>
      </c>
      <c r="E20" s="109"/>
      <c r="F20" s="110"/>
      <c r="G20" s="108">
        <f t="shared" ref="G20" si="2">G18/G16</f>
        <v>0.86682808716707027</v>
      </c>
      <c r="H20" s="109"/>
      <c r="I20" s="110"/>
      <c r="J20" s="108">
        <f t="shared" ref="J20" si="3">J18/J16</f>
        <v>0.83783783783783783</v>
      </c>
      <c r="K20" s="109"/>
      <c r="L20" s="111"/>
      <c r="M20" s="112">
        <f t="shared" ref="M20" si="4">M18/M16</f>
        <v>0.82387475538160471</v>
      </c>
      <c r="N20" s="109"/>
      <c r="O20" s="111"/>
    </row>
    <row r="21" spans="2:15" ht="15" thickBot="1" x14ac:dyDescent="0.35">
      <c r="B21" s="102"/>
      <c r="C21" s="34" t="s">
        <v>21</v>
      </c>
      <c r="D21" s="95">
        <f t="shared" ref="D21" si="5">D19/D17</f>
        <v>0.82944785276073618</v>
      </c>
      <c r="E21" s="96"/>
      <c r="F21" s="97"/>
      <c r="G21" s="95">
        <f t="shared" ref="G21" si="6">G19/G17</f>
        <v>0.89085545722713866</v>
      </c>
      <c r="H21" s="96"/>
      <c r="I21" s="97"/>
      <c r="J21" s="95">
        <f t="shared" ref="J21" si="7">J19/J17</f>
        <v>1.0375000000000001</v>
      </c>
      <c r="K21" s="96"/>
      <c r="L21" s="115"/>
      <c r="M21" s="116">
        <f t="shared" ref="M21" si="8">M19/M17</f>
        <v>0.89911504424778765</v>
      </c>
      <c r="N21" s="96"/>
      <c r="O21" s="115"/>
    </row>
    <row r="22" spans="2:15" x14ac:dyDescent="0.3">
      <c r="B22" s="87" t="s">
        <v>44</v>
      </c>
      <c r="C22" s="40" t="s">
        <v>17</v>
      </c>
      <c r="D22" s="41">
        <f>ROUND(D14*D20,0)</f>
        <v>34</v>
      </c>
      <c r="E22" s="42">
        <f>ROUND(E14*D20,0)</f>
        <v>167</v>
      </c>
      <c r="F22" s="42">
        <f>ROUND(F14*D20,0)</f>
        <v>0</v>
      </c>
      <c r="G22" s="16">
        <f t="shared" ref="G22" si="9">ROUND(G14*G20,0)</f>
        <v>44</v>
      </c>
      <c r="H22" s="17">
        <f t="shared" ref="H22" si="10">ROUND(H14*G20,0)</f>
        <v>495</v>
      </c>
      <c r="I22" s="18">
        <f t="shared" ref="I22:I23" si="11">ROUND(I14*G20,0)</f>
        <v>592</v>
      </c>
      <c r="J22" s="43">
        <f t="shared" ref="J22" si="12">ROUND(J14*J20,0)</f>
        <v>5</v>
      </c>
      <c r="K22" s="42">
        <f t="shared" ref="K22" si="13">ROUND(K14*J20,0)</f>
        <v>23</v>
      </c>
      <c r="L22" s="42">
        <f t="shared" ref="L22:L23" si="14">ROUND(L14*J20,0)</f>
        <v>36</v>
      </c>
      <c r="M22" s="41">
        <f t="shared" ref="M22" si="15">ROUND(M14*M20,0)</f>
        <v>317</v>
      </c>
      <c r="N22" s="42">
        <f t="shared" ref="N22" si="16">ROUND(N14*M20,0)</f>
        <v>20</v>
      </c>
      <c r="O22" s="44">
        <f t="shared" ref="O22:O23" si="17">ROUND(O14*M20,0)</f>
        <v>42</v>
      </c>
    </row>
    <row r="23" spans="2:15" ht="15" thickBot="1" x14ac:dyDescent="0.35">
      <c r="B23" s="73"/>
      <c r="C23" s="34" t="s">
        <v>21</v>
      </c>
      <c r="D23" s="28">
        <f t="shared" ref="D23" si="18">ROUND(D15*D21,0)</f>
        <v>34</v>
      </c>
      <c r="E23" s="29">
        <f>ROUND(E15*D21,0)</f>
        <v>142</v>
      </c>
      <c r="F23" s="29">
        <f>ROUND(F15*D21,0)</f>
        <v>0</v>
      </c>
      <c r="G23" s="28">
        <f t="shared" ref="G23" si="19">ROUND(G15*G21,0)</f>
        <v>68</v>
      </c>
      <c r="H23" s="29">
        <f t="shared" ref="H23" si="20">ROUND(H15*G21,0)</f>
        <v>477</v>
      </c>
      <c r="I23" s="30">
        <f t="shared" si="11"/>
        <v>594</v>
      </c>
      <c r="J23" s="31">
        <f t="shared" ref="J23" si="21">ROUND(J15*J21,0)</f>
        <v>12</v>
      </c>
      <c r="K23" s="29">
        <f t="shared" ref="K23" si="22">ROUND(K15*J21,0)</f>
        <v>48</v>
      </c>
      <c r="L23" s="29">
        <f t="shared" si="14"/>
        <v>30</v>
      </c>
      <c r="M23" s="28">
        <f t="shared" ref="M23" si="23">ROUND(M15*M21,0)</f>
        <v>319</v>
      </c>
      <c r="N23" s="29">
        <f t="shared" ref="N23" si="24">ROUND(N15*M21,0)</f>
        <v>19</v>
      </c>
      <c r="O23" s="30">
        <f t="shared" si="17"/>
        <v>46</v>
      </c>
    </row>
    <row r="24" spans="2:15" x14ac:dyDescent="0.3">
      <c r="B24" s="87" t="s">
        <v>39</v>
      </c>
      <c r="C24" s="40" t="s">
        <v>17</v>
      </c>
      <c r="D24" s="41">
        <v>48</v>
      </c>
      <c r="E24" s="42">
        <v>210</v>
      </c>
      <c r="F24" s="42">
        <v>3</v>
      </c>
      <c r="G24" s="41">
        <v>51</v>
      </c>
      <c r="H24" s="42">
        <v>564</v>
      </c>
      <c r="I24" s="44">
        <v>662</v>
      </c>
      <c r="J24" s="43">
        <v>6</v>
      </c>
      <c r="K24" s="42">
        <v>39</v>
      </c>
      <c r="L24" s="42">
        <v>33</v>
      </c>
      <c r="M24" s="41">
        <v>310</v>
      </c>
      <c r="N24" s="42">
        <v>20</v>
      </c>
      <c r="O24" s="18">
        <v>60</v>
      </c>
    </row>
    <row r="25" spans="2:15" ht="15" thickBot="1" x14ac:dyDescent="0.35">
      <c r="B25" s="73"/>
      <c r="C25" s="34" t="s">
        <v>21</v>
      </c>
      <c r="D25" s="28">
        <v>28</v>
      </c>
      <c r="E25" s="29">
        <v>150</v>
      </c>
      <c r="F25" s="29">
        <v>5</v>
      </c>
      <c r="G25" s="28">
        <v>50</v>
      </c>
      <c r="H25" s="29">
        <v>489</v>
      </c>
      <c r="I25" s="30">
        <v>625</v>
      </c>
      <c r="J25" s="31">
        <v>3</v>
      </c>
      <c r="K25" s="29">
        <v>31</v>
      </c>
      <c r="L25" s="29">
        <v>22</v>
      </c>
      <c r="M25" s="28">
        <v>252</v>
      </c>
      <c r="N25" s="29">
        <v>11</v>
      </c>
      <c r="O25" s="30">
        <v>32</v>
      </c>
    </row>
    <row r="26" spans="2:15" x14ac:dyDescent="0.3">
      <c r="B26" s="87" t="s">
        <v>40</v>
      </c>
      <c r="C26" s="40" t="s">
        <v>17</v>
      </c>
      <c r="D26" s="45">
        <f>D24/D22</f>
        <v>1.411764705882353</v>
      </c>
      <c r="E26" s="46">
        <f t="shared" ref="E26:O26" si="25">E24/E22</f>
        <v>1.2574850299401197</v>
      </c>
      <c r="F26" s="46">
        <f>IFERROR(F24/F22,0)</f>
        <v>0</v>
      </c>
      <c r="G26" s="45">
        <f t="shared" si="25"/>
        <v>1.1590909090909092</v>
      </c>
      <c r="H26" s="46">
        <f t="shared" si="25"/>
        <v>1.1393939393939394</v>
      </c>
      <c r="I26" s="47">
        <f t="shared" si="25"/>
        <v>1.1182432432432432</v>
      </c>
      <c r="J26" s="48">
        <f t="shared" si="25"/>
        <v>1.2</v>
      </c>
      <c r="K26" s="46">
        <f t="shared" si="25"/>
        <v>1.6956521739130435</v>
      </c>
      <c r="L26" s="46">
        <f t="shared" si="25"/>
        <v>0.91666666666666663</v>
      </c>
      <c r="M26" s="45">
        <f t="shared" si="25"/>
        <v>0.97791798107255523</v>
      </c>
      <c r="N26" s="46">
        <f t="shared" si="25"/>
        <v>1</v>
      </c>
      <c r="O26" s="47">
        <f t="shared" si="25"/>
        <v>1.4285714285714286</v>
      </c>
    </row>
    <row r="27" spans="2:15" ht="15" thickBot="1" x14ac:dyDescent="0.35">
      <c r="B27" s="73"/>
      <c r="C27" s="34" t="s">
        <v>21</v>
      </c>
      <c r="D27" s="49">
        <f>D25/D23</f>
        <v>0.82352941176470584</v>
      </c>
      <c r="E27" s="50">
        <f t="shared" ref="E27:O27" si="26">E25/E23</f>
        <v>1.056338028169014</v>
      </c>
      <c r="F27" s="50">
        <f>IFERROR(F25/F23,0)</f>
        <v>0</v>
      </c>
      <c r="G27" s="49">
        <f t="shared" si="26"/>
        <v>0.73529411764705888</v>
      </c>
      <c r="H27" s="50">
        <f t="shared" si="26"/>
        <v>1.0251572327044025</v>
      </c>
      <c r="I27" s="51">
        <f t="shared" si="26"/>
        <v>1.0521885521885521</v>
      </c>
      <c r="J27" s="52">
        <f t="shared" si="26"/>
        <v>0.25</v>
      </c>
      <c r="K27" s="50">
        <f t="shared" si="26"/>
        <v>0.64583333333333337</v>
      </c>
      <c r="L27" s="50">
        <f t="shared" si="26"/>
        <v>0.73333333333333328</v>
      </c>
      <c r="M27" s="49">
        <f t="shared" si="26"/>
        <v>0.78996865203761757</v>
      </c>
      <c r="N27" s="50">
        <f t="shared" si="26"/>
        <v>0.57894736842105265</v>
      </c>
      <c r="O27" s="51">
        <f t="shared" si="26"/>
        <v>0.69565217391304346</v>
      </c>
    </row>
    <row r="28" spans="2:15" x14ac:dyDescent="0.3">
      <c r="B28" s="87" t="s">
        <v>41</v>
      </c>
      <c r="C28" s="40" t="s">
        <v>17</v>
      </c>
      <c r="D28" s="88">
        <f>SUM(D24:F24)/SUM(D22:F22)</f>
        <v>1.2985074626865671</v>
      </c>
      <c r="E28" s="89"/>
      <c r="F28" s="90"/>
      <c r="G28" s="88">
        <f t="shared" ref="G28:G29" si="27">SUM(G24:I24)/SUM(G22:I22)</f>
        <v>1.1290893015030945</v>
      </c>
      <c r="H28" s="89"/>
      <c r="I28" s="90"/>
      <c r="J28" s="89">
        <f>SUM(J24:L24)/SUM(J22:L22)</f>
        <v>1.21875</v>
      </c>
      <c r="K28" s="89"/>
      <c r="L28" s="90"/>
      <c r="M28" s="88">
        <f t="shared" ref="M28:M29" si="28">SUM(M24:O24)/SUM(M22:O22)</f>
        <v>1.029023746701847</v>
      </c>
      <c r="N28" s="89"/>
      <c r="O28" s="90"/>
    </row>
    <row r="29" spans="2:15" ht="15" thickBot="1" x14ac:dyDescent="0.35">
      <c r="B29" s="73"/>
      <c r="C29" s="34" t="s">
        <v>21</v>
      </c>
      <c r="D29" s="128">
        <f>SUM(D25:F25)/SUM(D23:F23)</f>
        <v>1.0397727272727273</v>
      </c>
      <c r="E29" s="129"/>
      <c r="F29" s="130"/>
      <c r="G29" s="128">
        <f t="shared" si="27"/>
        <v>1.0219490781387182</v>
      </c>
      <c r="H29" s="129"/>
      <c r="I29" s="130"/>
      <c r="J29" s="129">
        <f t="shared" ref="J29" si="29">SUM(J25:L25)/SUM(J23:L23)</f>
        <v>0.62222222222222223</v>
      </c>
      <c r="K29" s="129"/>
      <c r="L29" s="130"/>
      <c r="M29" s="128">
        <f t="shared" si="28"/>
        <v>0.76822916666666663</v>
      </c>
      <c r="N29" s="129"/>
      <c r="O29" s="130"/>
    </row>
    <row r="30" spans="2:15" x14ac:dyDescent="0.3">
      <c r="B30" s="87" t="s">
        <v>42</v>
      </c>
      <c r="C30" s="40" t="s">
        <v>17</v>
      </c>
      <c r="D30" s="122">
        <f>SUM(D24:O24)/SUM(D22:O22)</f>
        <v>1.1301408450704225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4"/>
    </row>
    <row r="31" spans="2:15" ht="15" thickBot="1" x14ac:dyDescent="0.35">
      <c r="B31" s="73"/>
      <c r="C31" s="34" t="s">
        <v>21</v>
      </c>
      <c r="D31" s="125">
        <f>SUM(D25:O25)/SUM(D23:O23)</f>
        <v>0.94913359418669652</v>
      </c>
      <c r="E31" s="126"/>
      <c r="F31" s="126"/>
      <c r="G31" s="126"/>
      <c r="H31" s="126"/>
      <c r="I31" s="126"/>
      <c r="J31" s="126"/>
      <c r="K31" s="126"/>
      <c r="L31" s="126"/>
      <c r="M31" s="126"/>
      <c r="N31" s="126"/>
      <c r="O31" s="127"/>
    </row>
  </sheetData>
  <mergeCells count="54">
    <mergeCell ref="D30:O30"/>
    <mergeCell ref="D31:O31"/>
    <mergeCell ref="D29:F29"/>
    <mergeCell ref="B30:B31"/>
    <mergeCell ref="J28:L28"/>
    <mergeCell ref="M28:O28"/>
    <mergeCell ref="M29:O29"/>
    <mergeCell ref="J29:L29"/>
    <mergeCell ref="G29:I29"/>
    <mergeCell ref="J21:L21"/>
    <mergeCell ref="M21:O21"/>
    <mergeCell ref="D19:F19"/>
    <mergeCell ref="G19:I19"/>
    <mergeCell ref="J19:L19"/>
    <mergeCell ref="M19:O19"/>
    <mergeCell ref="J16:L16"/>
    <mergeCell ref="M16:O16"/>
    <mergeCell ref="D17:F17"/>
    <mergeCell ref="G17:I17"/>
    <mergeCell ref="J17:L17"/>
    <mergeCell ref="M17:O17"/>
    <mergeCell ref="J18:L18"/>
    <mergeCell ref="M18:O18"/>
    <mergeCell ref="D20:F20"/>
    <mergeCell ref="G20:I20"/>
    <mergeCell ref="J20:L20"/>
    <mergeCell ref="M20:O20"/>
    <mergeCell ref="B14:B15"/>
    <mergeCell ref="B22:B23"/>
    <mergeCell ref="D18:F18"/>
    <mergeCell ref="G18:I18"/>
    <mergeCell ref="D21:F21"/>
    <mergeCell ref="G21:I21"/>
    <mergeCell ref="B16:B17"/>
    <mergeCell ref="B18:B19"/>
    <mergeCell ref="B20:B21"/>
    <mergeCell ref="D16:F16"/>
    <mergeCell ref="G16:I16"/>
    <mergeCell ref="B24:B25"/>
    <mergeCell ref="B26:B27"/>
    <mergeCell ref="B28:B29"/>
    <mergeCell ref="D28:F28"/>
    <mergeCell ref="G28:I28"/>
    <mergeCell ref="B5:C5"/>
    <mergeCell ref="B6:B13"/>
    <mergeCell ref="D2:O2"/>
    <mergeCell ref="D3:F3"/>
    <mergeCell ref="G3:I3"/>
    <mergeCell ref="J3:L3"/>
    <mergeCell ref="M3:O3"/>
    <mergeCell ref="D4:F4"/>
    <mergeCell ref="G4:I4"/>
    <mergeCell ref="J4:L4"/>
    <mergeCell ref="M4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2 - All</vt:lpstr>
      <vt:lpstr>Int 2 - HV</vt:lpstr>
      <vt:lpstr>Int 2 -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2018-10-18T15:36:25Z</dcterms:created>
  <dcterms:modified xsi:type="dcterms:W3CDTF">2024-08-28T15:48:41Z</dcterms:modified>
</cp:coreProperties>
</file>