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21 TMCs/"/>
    </mc:Choice>
  </mc:AlternateContent>
  <xr:revisionPtr revIDLastSave="2" documentId="13_ncr:1_{43AF86AE-70BB-4471-8733-D7AEAD04646D}" xr6:coauthVersionLast="47" xr6:coauthVersionMax="47" xr10:uidLastSave="{52CF4658-3CF6-490A-8EAC-5BBFCDED1650}"/>
  <bookViews>
    <workbookView xWindow="1440" yWindow="1536" windowWidth="21600" windowHeight="12576" tabRatio="923" activeTab="4" xr2:uid="{0B7FBDB2-E604-49CE-9034-DEC9FFC80008}"/>
  </bookViews>
  <sheets>
    <sheet name="Group Factors" sheetId="19" r:id="rId1"/>
    <sheet name="MaineDOT Available Counts" sheetId="1" state="hidden" r:id="rId2"/>
    <sheet name="HNTB 2018 Counts" sheetId="16" state="hidden" r:id="rId3"/>
    <sheet name="MaineDOT Count Book Data" sheetId="17" r:id="rId4"/>
    <sheet name="RHR and Cummings" sheetId="62" r:id="rId5"/>
    <sheet name="Offset Calcs" sheetId="45" state="hidden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" i="62" l="1"/>
  <c r="J9" i="62"/>
  <c r="I9" i="62"/>
  <c r="K8" i="62"/>
  <c r="J8" i="62"/>
  <c r="I8" i="62"/>
  <c r="K7" i="62"/>
  <c r="J7" i="62"/>
  <c r="I7" i="62"/>
  <c r="K6" i="62"/>
  <c r="J6" i="62"/>
  <c r="I6" i="62"/>
  <c r="E10" i="62"/>
  <c r="D10" i="62"/>
  <c r="C10" i="62"/>
  <c r="N10" i="62"/>
  <c r="M10" i="62"/>
  <c r="L10" i="62"/>
  <c r="K10" i="62"/>
  <c r="J10" i="62"/>
  <c r="I10" i="62"/>
  <c r="H10" i="62"/>
  <c r="G10" i="62"/>
  <c r="F10" i="62"/>
  <c r="E9" i="62"/>
  <c r="D9" i="62"/>
  <c r="C9" i="62"/>
  <c r="E8" i="62"/>
  <c r="D8" i="62"/>
  <c r="C8" i="62"/>
  <c r="E7" i="62"/>
  <c r="D7" i="62"/>
  <c r="C7" i="62"/>
  <c r="E6" i="62"/>
  <c r="D6" i="62"/>
  <c r="C6" i="62"/>
  <c r="N9" i="62"/>
  <c r="M9" i="62"/>
  <c r="L9" i="62"/>
  <c r="N8" i="62"/>
  <c r="M8" i="62"/>
  <c r="L8" i="62"/>
  <c r="N7" i="62"/>
  <c r="M7" i="62"/>
  <c r="L7" i="62"/>
  <c r="N6" i="62"/>
  <c r="M6" i="62"/>
  <c r="L6" i="62"/>
  <c r="H9" i="62"/>
  <c r="G9" i="62"/>
  <c r="F9" i="62"/>
  <c r="H8" i="62"/>
  <c r="G8" i="62"/>
  <c r="F8" i="62"/>
  <c r="H7" i="62"/>
  <c r="G7" i="62"/>
  <c r="F7" i="62"/>
  <c r="H6" i="62"/>
  <c r="G6" i="62"/>
  <c r="F6" i="62"/>
  <c r="P18" i="62" l="1"/>
  <c r="J27" i="62"/>
  <c r="J28" i="62" s="1"/>
  <c r="B21" i="62"/>
  <c r="B20" i="62"/>
  <c r="B19" i="62"/>
  <c r="B18" i="62"/>
  <c r="O6" i="17"/>
  <c r="O5" i="17"/>
  <c r="O4" i="17"/>
  <c r="U62" i="19"/>
  <c r="T62" i="19"/>
  <c r="K13" i="62" l="1"/>
  <c r="L13" i="62"/>
  <c r="Q18" i="62"/>
  <c r="R18" i="62"/>
  <c r="S18" i="62"/>
  <c r="T18" i="62"/>
  <c r="Z18" i="62"/>
  <c r="U18" i="62"/>
  <c r="W18" i="62"/>
  <c r="AA18" i="62"/>
  <c r="X18" i="62"/>
  <c r="Y18" i="62"/>
  <c r="M13" i="62"/>
  <c r="N13" i="62"/>
  <c r="I14" i="62"/>
  <c r="I13" i="62"/>
  <c r="J13" i="62"/>
  <c r="F13" i="62"/>
  <c r="G13" i="62"/>
  <c r="H13" i="62"/>
  <c r="C13" i="62"/>
  <c r="D13" i="62"/>
  <c r="E13" i="62"/>
  <c r="G20" i="62"/>
  <c r="H20" i="62" s="1"/>
  <c r="G19" i="62"/>
  <c r="H19" i="62" s="1"/>
  <c r="G18" i="62"/>
  <c r="H18" i="62" s="1"/>
  <c r="G21" i="62"/>
  <c r="H21" i="62" s="1"/>
  <c r="C14" i="62"/>
  <c r="F14" i="62"/>
  <c r="V18" i="62"/>
  <c r="L14" i="62"/>
  <c r="E11" i="45"/>
  <c r="E10" i="45"/>
  <c r="G8" i="45"/>
  <c r="F8" i="45"/>
  <c r="N11" i="62" l="1"/>
  <c r="N12" i="62" s="1"/>
  <c r="M11" i="62"/>
  <c r="M12" i="62" s="1"/>
  <c r="L11" i="62"/>
  <c r="L12" i="62" s="1"/>
  <c r="E11" i="62"/>
  <c r="E12" i="62" s="1"/>
  <c r="D11" i="62"/>
  <c r="D12" i="62" s="1"/>
  <c r="C11" i="62"/>
  <c r="C12" i="62" s="1"/>
  <c r="H11" i="62"/>
  <c r="H12" i="62" s="1"/>
  <c r="G11" i="62"/>
  <c r="G12" i="62" s="1"/>
  <c r="F11" i="62"/>
  <c r="F12" i="62" s="1"/>
  <c r="K11" i="62"/>
  <c r="K12" i="62" s="1"/>
  <c r="J11" i="62"/>
  <c r="J12" i="62" s="1"/>
  <c r="I11" i="62"/>
  <c r="I12" i="62" s="1"/>
  <c r="P6" i="17" l="1"/>
  <c r="P5" i="17"/>
  <c r="P4" i="17"/>
  <c r="O3" i="17"/>
  <c r="P3" i="17" s="1"/>
  <c r="V62" i="19" l="1"/>
  <c r="W62" i="19"/>
  <c r="X62" i="19"/>
  <c r="Y62" i="19"/>
  <c r="AR11" i="16" l="1"/>
  <c r="AR13" i="16" s="1"/>
  <c r="AR21" i="16" s="1"/>
  <c r="AU11" i="16"/>
  <c r="AU21" i="16"/>
  <c r="AU13" i="16" s="1"/>
  <c r="AR36" i="16"/>
  <c r="AR34" i="16"/>
  <c r="AU34" i="16"/>
  <c r="AR23" i="16"/>
  <c r="AU23" i="16"/>
  <c r="AU75" i="16"/>
  <c r="AR75" i="16"/>
  <c r="AR73" i="16"/>
  <c r="AU73" i="16"/>
  <c r="AU32" i="1"/>
  <c r="AR32" i="1"/>
  <c r="AR30" i="1"/>
  <c r="AU30" i="1"/>
  <c r="AR19" i="1"/>
  <c r="AU19" i="1"/>
  <c r="AU49" i="16"/>
  <c r="AU47" i="16"/>
  <c r="AR49" i="16"/>
  <c r="AR47" i="16"/>
  <c r="AR48" i="16" s="1"/>
  <c r="AU36" i="16"/>
  <c r="AU12" i="16" l="1"/>
  <c r="AR12" i="16"/>
  <c r="AR22" i="16"/>
  <c r="AU22" i="16"/>
  <c r="AR31" i="1"/>
  <c r="AU31" i="1"/>
  <c r="AU48" i="16"/>
  <c r="AU114" i="16"/>
  <c r="AR114" i="16"/>
  <c r="AU112" i="16"/>
  <c r="AR112" i="16"/>
  <c r="AU101" i="16"/>
  <c r="AR101" i="16"/>
  <c r="AU99" i="16"/>
  <c r="AR99" i="16"/>
  <c r="AR100" i="16" s="1"/>
  <c r="AU88" i="16"/>
  <c r="AR88" i="16"/>
  <c r="AU86" i="16"/>
  <c r="AR86" i="16"/>
  <c r="N62" i="16"/>
  <c r="Q60" i="16"/>
  <c r="L60" i="16"/>
  <c r="O58" i="16"/>
  <c r="AU62" i="16"/>
  <c r="AR62" i="16"/>
  <c r="H49" i="16"/>
  <c r="E49" i="16"/>
  <c r="AU60" i="16"/>
  <c r="AR60" i="16"/>
  <c r="H47" i="16"/>
  <c r="E47" i="16"/>
  <c r="H36" i="16"/>
  <c r="E36" i="16"/>
  <c r="H34" i="16"/>
  <c r="E34" i="16"/>
  <c r="AN30" i="16"/>
  <c r="AL30" i="16"/>
  <c r="AA30" i="16"/>
  <c r="Y30" i="16"/>
  <c r="N30" i="16"/>
  <c r="L30" i="16"/>
  <c r="M30" i="16" s="1"/>
  <c r="AN27" i="16"/>
  <c r="AL27" i="16"/>
  <c r="AA27" i="16"/>
  <c r="Y27" i="16"/>
  <c r="N27" i="16"/>
  <c r="L27" i="16"/>
  <c r="E35" i="16" l="1"/>
  <c r="AR113" i="16"/>
  <c r="E48" i="16"/>
  <c r="H48" i="16"/>
  <c r="AU87" i="16"/>
  <c r="M61" i="16"/>
  <c r="H35" i="16"/>
  <c r="P59" i="16"/>
  <c r="AU113" i="16"/>
  <c r="AU100" i="16"/>
  <c r="AR87" i="16"/>
  <c r="M27" i="16"/>
  <c r="Z30" i="16"/>
  <c r="Z27" i="16"/>
  <c r="AU74" i="16"/>
  <c r="AR74" i="16"/>
  <c r="AU61" i="16"/>
  <c r="AU35" i="16"/>
  <c r="AR61" i="16"/>
  <c r="AM27" i="16"/>
  <c r="AR35" i="16"/>
  <c r="AM30" i="16"/>
  <c r="N10" i="1" l="1"/>
  <c r="AU110" i="1"/>
  <c r="AR110" i="1"/>
  <c r="AR108" i="1"/>
  <c r="AU108" i="1"/>
  <c r="AU97" i="1"/>
  <c r="AR97" i="1"/>
  <c r="AR95" i="1"/>
  <c r="AR96" i="1" s="1"/>
  <c r="AU95" i="1"/>
  <c r="AU82" i="1"/>
  <c r="AR82" i="1"/>
  <c r="AR84" i="1"/>
  <c r="AU84" i="1"/>
  <c r="AU71" i="1"/>
  <c r="AR71" i="1"/>
  <c r="AU109" i="1" l="1"/>
  <c r="AU96" i="1"/>
  <c r="AR109" i="1"/>
  <c r="AU69" i="1"/>
  <c r="AR69" i="1"/>
  <c r="Q43" i="1"/>
  <c r="O41" i="1"/>
  <c r="H30" i="1"/>
  <c r="E30" i="1"/>
  <c r="E32" i="1"/>
  <c r="H32" i="1"/>
  <c r="N45" i="1"/>
  <c r="L43" i="1"/>
  <c r="H19" i="1"/>
  <c r="E19" i="1"/>
  <c r="H17" i="1"/>
  <c r="H18" i="1" s="1"/>
  <c r="E17" i="1"/>
  <c r="E18" i="1" s="1"/>
  <c r="AU58" i="1"/>
  <c r="AR58" i="1"/>
  <c r="AU56" i="1"/>
  <c r="AR56" i="1"/>
  <c r="AR43" i="1"/>
  <c r="AR45" i="1"/>
  <c r="AU43" i="1"/>
  <c r="AU45" i="1"/>
  <c r="AR17" i="1"/>
  <c r="AU17" i="1"/>
  <c r="AN13" i="1"/>
  <c r="AL13" i="1"/>
  <c r="AN10" i="1"/>
  <c r="AL10" i="1"/>
  <c r="AA13" i="1"/>
  <c r="Y13" i="1"/>
  <c r="AA10" i="1"/>
  <c r="Y10" i="1"/>
  <c r="Z10" i="1" s="1"/>
  <c r="N13" i="1"/>
  <c r="L13" i="1"/>
  <c r="L10" i="1"/>
  <c r="P42" i="1" l="1"/>
  <c r="AU57" i="1"/>
  <c r="AU83" i="1"/>
  <c r="AR70" i="1"/>
  <c r="AU70" i="1"/>
  <c r="AR83" i="1"/>
  <c r="M44" i="1"/>
  <c r="AR57" i="1"/>
  <c r="AU18" i="1"/>
  <c r="AM13" i="1"/>
  <c r="Z13" i="1"/>
  <c r="M13" i="1"/>
  <c r="E31" i="1"/>
  <c r="H31" i="1"/>
  <c r="AR44" i="1"/>
  <c r="AU44" i="1"/>
  <c r="M10" i="1"/>
  <c r="AM10" i="1"/>
  <c r="AR18" i="1"/>
</calcChain>
</file>

<file path=xl/sharedStrings.xml><?xml version="1.0" encoding="utf-8"?>
<sst xmlns="http://schemas.openxmlformats.org/spreadsheetml/2006/main" count="212" uniqueCount="106">
  <si>
    <t>=</t>
  </si>
  <si>
    <t>2011 Count (Thursday, August 25)</t>
  </si>
  <si>
    <t>2016 Count (Wednesday, September 21)</t>
  </si>
  <si>
    <t>2014 Count (Friday, June 27)</t>
  </si>
  <si>
    <t>2018 Count (Sunday, September 23)</t>
  </si>
  <si>
    <t>2017 Count (Wednesday, May 17)</t>
  </si>
  <si>
    <t>2016 Count (Tuesday, September 20)</t>
  </si>
  <si>
    <t>2016 Count Available</t>
  </si>
  <si>
    <t>2018 November Count Available</t>
  </si>
  <si>
    <t>Group Number</t>
  </si>
  <si>
    <t>AADT14</t>
  </si>
  <si>
    <t>AADT15</t>
  </si>
  <si>
    <t>AADT16</t>
  </si>
  <si>
    <t>AADT17</t>
  </si>
  <si>
    <t>AADT18</t>
  </si>
  <si>
    <t>AADT19</t>
  </si>
  <si>
    <t>Location</t>
  </si>
  <si>
    <r>
      <rPr>
        <sz val="8.5"/>
        <rFont val="Arial"/>
        <family val="2"/>
      </rPr>
      <t>Weekly Group Mean Factors Average:  2015, 2016, 2017</t>
    </r>
  </si>
  <si>
    <r>
      <rPr>
        <sz val="8.5"/>
        <rFont val="Arial"/>
        <family val="2"/>
      </rPr>
      <t>Month</t>
    </r>
  </si>
  <si>
    <r>
      <rPr>
        <sz val="8.5"/>
        <rFont val="Arial"/>
        <family val="2"/>
      </rPr>
      <t>Urban</t>
    </r>
  </si>
  <si>
    <r>
      <rPr>
        <sz val="8.5"/>
        <rFont val="Arial"/>
        <family val="2"/>
      </rPr>
      <t>Arterial</t>
    </r>
  </si>
  <si>
    <r>
      <rPr>
        <sz val="8.5"/>
        <rFont val="Arial"/>
        <family val="2"/>
      </rPr>
      <t>Recreational</t>
    </r>
  </si>
  <si>
    <r>
      <rPr>
        <sz val="8.5"/>
        <rFont val="Arial"/>
        <family val="2"/>
      </rPr>
      <t>Group</t>
    </r>
  </si>
  <si>
    <r>
      <rPr>
        <sz val="8.5"/>
        <rFont val="Arial"/>
        <family val="2"/>
      </rPr>
      <t>Year</t>
    </r>
  </si>
  <si>
    <r>
      <rPr>
        <sz val="8.5"/>
        <rFont val="Arial"/>
        <family val="2"/>
      </rPr>
      <t>Start Date</t>
    </r>
  </si>
  <si>
    <r>
      <rPr>
        <sz val="8.5"/>
        <rFont val="Arial"/>
        <family val="2"/>
      </rPr>
      <t>Dates</t>
    </r>
  </si>
  <si>
    <r>
      <rPr>
        <sz val="8.5"/>
        <rFont val="Arial"/>
        <family val="2"/>
      </rPr>
      <t>Week #</t>
    </r>
  </si>
  <si>
    <r>
      <rPr>
        <sz val="8.5"/>
        <rFont val="Arial"/>
        <family val="2"/>
      </rPr>
      <t>Group I</t>
    </r>
  </si>
  <si>
    <r>
      <rPr>
        <sz val="8.5"/>
        <rFont val="Arial"/>
        <family val="2"/>
      </rPr>
      <t>Group II</t>
    </r>
  </si>
  <si>
    <r>
      <rPr>
        <sz val="8.5"/>
        <rFont val="Arial"/>
        <family val="2"/>
      </rPr>
      <t>Group III</t>
    </r>
  </si>
  <si>
    <r>
      <rPr>
        <sz val="8.5"/>
        <rFont val="Arial"/>
        <family val="2"/>
      </rPr>
      <t>I + II</t>
    </r>
  </si>
  <si>
    <r>
      <rPr>
        <sz val="8.5"/>
        <rFont val="Arial"/>
        <family val="2"/>
      </rPr>
      <t>II + III</t>
    </r>
  </si>
  <si>
    <r>
      <rPr>
        <sz val="8.5"/>
        <rFont val="Arial"/>
        <family val="2"/>
      </rPr>
      <t>I + III</t>
    </r>
  </si>
  <si>
    <r>
      <rPr>
        <sz val="8.5"/>
        <rFont val="Arial"/>
        <family val="2"/>
      </rPr>
      <t>Dec</t>
    </r>
  </si>
  <si>
    <r>
      <rPr>
        <sz val="8.5"/>
        <rFont val="Arial"/>
        <family val="2"/>
      </rPr>
      <t>Jan</t>
    </r>
  </si>
  <si>
    <r>
      <rPr>
        <sz val="8.5"/>
        <rFont val="Arial"/>
        <family val="2"/>
      </rPr>
      <t>Feb</t>
    </r>
  </si>
  <si>
    <r>
      <rPr>
        <sz val="8.5"/>
        <rFont val="Arial"/>
        <family val="2"/>
      </rPr>
      <t>Mar</t>
    </r>
  </si>
  <si>
    <r>
      <rPr>
        <sz val="8.5"/>
        <rFont val="Arial"/>
        <family val="2"/>
      </rPr>
      <t>Apr</t>
    </r>
  </si>
  <si>
    <r>
      <rPr>
        <sz val="8.5"/>
        <rFont val="Arial"/>
        <family val="2"/>
      </rPr>
      <t>May</t>
    </r>
  </si>
  <si>
    <r>
      <rPr>
        <sz val="8.5"/>
        <rFont val="Arial"/>
        <family val="2"/>
      </rPr>
      <t>Jun</t>
    </r>
  </si>
  <si>
    <r>
      <rPr>
        <sz val="8.5"/>
        <rFont val="Arial"/>
        <family val="2"/>
      </rPr>
      <t>Jul</t>
    </r>
  </si>
  <si>
    <r>
      <rPr>
        <sz val="8.5"/>
        <rFont val="Arial"/>
        <family val="2"/>
      </rPr>
      <t>Aug</t>
    </r>
  </si>
  <si>
    <r>
      <rPr>
        <sz val="8.5"/>
        <rFont val="Arial"/>
        <family val="2"/>
      </rPr>
      <t>Sep</t>
    </r>
  </si>
  <si>
    <r>
      <rPr>
        <sz val="8.5"/>
        <rFont val="Arial"/>
        <family val="2"/>
      </rPr>
      <t>Oct</t>
    </r>
  </si>
  <si>
    <r>
      <rPr>
        <sz val="8.5"/>
        <rFont val="Arial"/>
        <family val="2"/>
      </rPr>
      <t>Nov</t>
    </r>
  </si>
  <si>
    <r>
      <rPr>
        <sz val="8.5"/>
        <rFont val="Arial"/>
        <family val="2"/>
      </rPr>
      <t>9/16/2020  1:52 PM</t>
    </r>
  </si>
  <si>
    <t>6th lowest</t>
  </si>
  <si>
    <t>Southbound</t>
  </si>
  <si>
    <t>Westbound</t>
  </si>
  <si>
    <t>Northbound</t>
  </si>
  <si>
    <t>Eastbound</t>
  </si>
  <si>
    <t>Left</t>
  </si>
  <si>
    <t>Thru</t>
  </si>
  <si>
    <t>Right</t>
  </si>
  <si>
    <t>5:00-5:15</t>
  </si>
  <si>
    <t>5:15-5:30</t>
  </si>
  <si>
    <t>Heavy Vehicles</t>
  </si>
  <si>
    <t>SAF</t>
  </si>
  <si>
    <t>Adjusted Peak</t>
  </si>
  <si>
    <t>HV %</t>
  </si>
  <si>
    <t>PHF</t>
  </si>
  <si>
    <t>Seasonal Adjustment Factor</t>
  </si>
  <si>
    <t>Group</t>
  </si>
  <si>
    <t>Week</t>
  </si>
  <si>
    <t>GMF</t>
  </si>
  <si>
    <t>6th Lowest</t>
  </si>
  <si>
    <t>I</t>
  </si>
  <si>
    <t>Int. 1</t>
  </si>
  <si>
    <t>Growth Rate</t>
  </si>
  <si>
    <t># Years</t>
  </si>
  <si>
    <t>Total Growth</t>
  </si>
  <si>
    <t>GF</t>
  </si>
  <si>
    <t>Growth Factor</t>
  </si>
  <si>
    <t>GR</t>
  </si>
  <si>
    <t>Date</t>
  </si>
  <si>
    <t>Urban</t>
  </si>
  <si>
    <t>Arterial</t>
  </si>
  <si>
    <t>Recreational</t>
  </si>
  <si>
    <t>Group I</t>
  </si>
  <si>
    <t>Group II</t>
  </si>
  <si>
    <t>Group III</t>
  </si>
  <si>
    <t>I + II</t>
  </si>
  <si>
    <t>II + III</t>
  </si>
  <si>
    <t>I + III</t>
  </si>
  <si>
    <t>Count Year</t>
  </si>
  <si>
    <t>Current Year</t>
  </si>
  <si>
    <t>Check</t>
  </si>
  <si>
    <t>SB</t>
  </si>
  <si>
    <t>WB</t>
  </si>
  <si>
    <t>NB</t>
  </si>
  <si>
    <t>EB</t>
  </si>
  <si>
    <t>ft/s</t>
  </si>
  <si>
    <t>Distance b/w intersections</t>
  </si>
  <si>
    <t>speed</t>
  </si>
  <si>
    <t>Time +3s</t>
  </si>
  <si>
    <t>Time (s)</t>
  </si>
  <si>
    <t>Approach</t>
  </si>
  <si>
    <t>Cummings Road</t>
  </si>
  <si>
    <t>Running Hill Road</t>
  </si>
  <si>
    <t>Gorham</t>
  </si>
  <si>
    <t>Weekday Counts - 10/12/2021</t>
  </si>
  <si>
    <t>Oct Wk 2</t>
  </si>
  <si>
    <t>Oct Wk2</t>
  </si>
  <si>
    <t>5:30-5:45</t>
  </si>
  <si>
    <t>5:45-5:00</t>
  </si>
  <si>
    <t>Running Hill Road and Cummings Road
10-12-2021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</si>
</sst>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[Red]0.00"/>
    <numFmt numFmtId="165" formatCode="00"/>
    <numFmt numFmtId="166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sz val="8.5"/>
      <color rgb="FF000000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8.5"/>
      <color rgb="FF0000FF"/>
      <name val="Arial"/>
      <family val="2"/>
    </font>
    <font>
      <sz val="8.5"/>
      <color rgb="FF008000"/>
      <name val="Arial"/>
      <family val="2"/>
    </font>
    <font>
      <b/>
      <sz val="8.5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146">
    <xf numFmtId="0" fontId="0" fillId="0" borderId="0" xfId="0"/>
    <xf numFmtId="0" fontId="2" fillId="0" borderId="0" xfId="0" applyFont="1"/>
    <xf numFmtId="9" fontId="2" fillId="0" borderId="0" xfId="1" applyFont="1"/>
    <xf numFmtId="0" fontId="2" fillId="0" borderId="0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9" fontId="2" fillId="0" borderId="0" xfId="1" applyFont="1" applyFill="1" applyBorder="1"/>
    <xf numFmtId="1" fontId="2" fillId="0" borderId="0" xfId="0" applyNumberFormat="1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3" borderId="1" xfId="0" applyFill="1" applyBorder="1"/>
    <xf numFmtId="0" fontId="0" fillId="2" borderId="1" xfId="0" applyFill="1" applyBorder="1"/>
    <xf numFmtId="0" fontId="0" fillId="4" borderId="1" xfId="0" applyFill="1" applyBorder="1"/>
    <xf numFmtId="0" fontId="0" fillId="0" borderId="0" xfId="0" applyAlignment="1">
      <alignment horizontal="left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5" borderId="1" xfId="0" applyFill="1" applyBorder="1"/>
    <xf numFmtId="0" fontId="0" fillId="6" borderId="1" xfId="0" applyFill="1" applyBorder="1"/>
    <xf numFmtId="0" fontId="2" fillId="0" borderId="0" xfId="0" applyFont="1" applyFill="1"/>
    <xf numFmtId="0" fontId="0" fillId="0" borderId="1" xfId="0" applyFill="1" applyBorder="1"/>
    <xf numFmtId="9" fontId="2" fillId="0" borderId="0" xfId="1" applyFont="1" applyFill="1"/>
    <xf numFmtId="0" fontId="0" fillId="7" borderId="1" xfId="0" applyFill="1" applyBorder="1"/>
    <xf numFmtId="0" fontId="0" fillId="0" borderId="0" xfId="0" applyAlignment="1">
      <alignment horizontal="center"/>
    </xf>
    <xf numFmtId="1" fontId="6" fillId="0" borderId="0" xfId="2" applyNumberFormat="1" applyFont="1" applyAlignment="1">
      <alignment horizontal="left" vertical="top" shrinkToFit="1"/>
    </xf>
    <xf numFmtId="0" fontId="5" fillId="0" borderId="0" xfId="2" applyAlignment="1">
      <alignment horizontal="left" vertical="top"/>
    </xf>
    <xf numFmtId="0" fontId="7" fillId="0" borderId="0" xfId="2" applyFont="1" applyAlignment="1">
      <alignment horizontal="left" vertical="top"/>
    </xf>
    <xf numFmtId="0" fontId="5" fillId="0" borderId="2" xfId="2" applyBorder="1" applyAlignment="1">
      <alignment horizontal="left" wrapText="1"/>
    </xf>
    <xf numFmtId="0" fontId="7" fillId="0" borderId="2" xfId="2" applyFont="1" applyBorder="1" applyAlignment="1">
      <alignment horizontal="center" vertical="top" wrapText="1"/>
    </xf>
    <xf numFmtId="0" fontId="7" fillId="0" borderId="2" xfId="2" applyFont="1" applyBorder="1" applyAlignment="1">
      <alignment horizontal="left" vertical="top" wrapText="1" indent="1"/>
    </xf>
    <xf numFmtId="0" fontId="7" fillId="0" borderId="2" xfId="2" applyFont="1" applyBorder="1" applyAlignment="1">
      <alignment horizontal="left" vertical="top" wrapText="1" indent="2"/>
    </xf>
    <xf numFmtId="0" fontId="7" fillId="0" borderId="2" xfId="2" applyFont="1" applyBorder="1" applyAlignment="1">
      <alignment horizontal="left" vertical="center" wrapText="1"/>
    </xf>
    <xf numFmtId="1" fontId="6" fillId="0" borderId="2" xfId="2" applyNumberFormat="1" applyFont="1" applyBorder="1" applyAlignment="1">
      <alignment horizontal="center" vertical="center" shrinkToFit="1"/>
    </xf>
    <xf numFmtId="1" fontId="6" fillId="0" borderId="2" xfId="2" applyNumberFormat="1" applyFont="1" applyBorder="1" applyAlignment="1">
      <alignment horizontal="right" vertical="center" shrinkToFit="1"/>
    </xf>
    <xf numFmtId="164" fontId="8" fillId="0" borderId="2" xfId="2" applyNumberFormat="1" applyFont="1" applyBorder="1" applyAlignment="1">
      <alignment horizontal="center" vertical="center" shrinkToFit="1"/>
    </xf>
    <xf numFmtId="2" fontId="9" fillId="0" borderId="2" xfId="2" applyNumberFormat="1" applyFont="1" applyBorder="1" applyAlignment="1">
      <alignment horizontal="center" vertical="center" shrinkToFit="1"/>
    </xf>
    <xf numFmtId="2" fontId="10" fillId="0" borderId="2" xfId="2" applyNumberFormat="1" applyFont="1" applyBorder="1" applyAlignment="1">
      <alignment horizontal="center" vertical="center" shrinkToFit="1"/>
    </xf>
    <xf numFmtId="2" fontId="6" fillId="0" borderId="2" xfId="2" applyNumberFormat="1" applyFont="1" applyBorder="1" applyAlignment="1">
      <alignment horizontal="center" vertical="center" shrinkToFit="1"/>
    </xf>
    <xf numFmtId="1" fontId="11" fillId="0" borderId="2" xfId="2" applyNumberFormat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top" wrapText="1"/>
    </xf>
    <xf numFmtId="165" fontId="6" fillId="0" borderId="2" xfId="2" applyNumberFormat="1" applyFont="1" applyBorder="1" applyAlignment="1">
      <alignment horizontal="center" vertical="top" shrinkToFit="1"/>
    </xf>
    <xf numFmtId="1" fontId="6" fillId="0" borderId="2" xfId="2" applyNumberFormat="1" applyFont="1" applyBorder="1" applyAlignment="1">
      <alignment horizontal="right" vertical="top" shrinkToFit="1"/>
    </xf>
    <xf numFmtId="1" fontId="6" fillId="0" borderId="2" xfId="2" applyNumberFormat="1" applyFont="1" applyBorder="1" applyAlignment="1">
      <alignment horizontal="center" vertical="top" shrinkToFit="1"/>
    </xf>
    <xf numFmtId="1" fontId="11" fillId="0" borderId="2" xfId="2" applyNumberFormat="1" applyFont="1" applyBorder="1" applyAlignment="1">
      <alignment horizontal="center" vertical="top" shrinkToFit="1"/>
    </xf>
    <xf numFmtId="164" fontId="8" fillId="0" borderId="2" xfId="2" applyNumberFormat="1" applyFont="1" applyBorder="1" applyAlignment="1">
      <alignment horizontal="center" vertical="top" shrinkToFit="1"/>
    </xf>
    <xf numFmtId="2" fontId="9" fillId="0" borderId="2" xfId="2" applyNumberFormat="1" applyFont="1" applyBorder="1" applyAlignment="1">
      <alignment horizontal="center" vertical="top" shrinkToFit="1"/>
    </xf>
    <xf numFmtId="2" fontId="10" fillId="0" borderId="2" xfId="2" applyNumberFormat="1" applyFont="1" applyBorder="1" applyAlignment="1">
      <alignment horizontal="center" vertical="top" shrinkToFit="1"/>
    </xf>
    <xf numFmtId="2" fontId="6" fillId="0" borderId="2" xfId="2" applyNumberFormat="1" applyFont="1" applyBorder="1" applyAlignment="1">
      <alignment horizontal="center" vertical="top" shrinkToFit="1"/>
    </xf>
    <xf numFmtId="165" fontId="6" fillId="0" borderId="2" xfId="2" applyNumberFormat="1" applyFont="1" applyBorder="1" applyAlignment="1">
      <alignment horizontal="center" vertical="center" shrinkToFit="1"/>
    </xf>
    <xf numFmtId="164" fontId="5" fillId="0" borderId="0" xfId="2" applyNumberFormat="1" applyAlignment="1">
      <alignment horizontal="left" vertical="top"/>
    </xf>
    <xf numFmtId="0" fontId="0" fillId="8" borderId="7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12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3" fillId="0" borderId="24" xfId="0" applyFont="1" applyBorder="1"/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2" fillId="0" borderId="17" xfId="0" applyFont="1" applyBorder="1"/>
    <xf numFmtId="9" fontId="12" fillId="0" borderId="11" xfId="1" applyFont="1" applyFill="1" applyBorder="1" applyAlignment="1">
      <alignment horizontal="center" vertical="center"/>
    </xf>
    <xf numFmtId="9" fontId="12" fillId="0" borderId="1" xfId="1" applyFont="1" applyFill="1" applyBorder="1" applyAlignment="1">
      <alignment horizontal="center" vertical="center"/>
    </xf>
    <xf numFmtId="9" fontId="12" fillId="0" borderId="12" xfId="1" applyFont="1" applyFill="1" applyBorder="1" applyAlignment="1">
      <alignment horizontal="center" vertical="center"/>
    </xf>
    <xf numFmtId="0" fontId="12" fillId="0" borderId="18" xfId="0" applyFont="1" applyBorder="1"/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6" xfId="0" applyBorder="1" applyAlignment="1">
      <alignment horizontal="right"/>
    </xf>
    <xf numFmtId="0" fontId="0" fillId="8" borderId="6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17" xfId="0" applyBorder="1" applyAlignment="1">
      <alignment horizontal="right"/>
    </xf>
    <xf numFmtId="0" fontId="0" fillId="8" borderId="1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8" xfId="0" applyBorder="1" applyAlignment="1">
      <alignment horizontal="right"/>
    </xf>
    <xf numFmtId="0" fontId="0" fillId="8" borderId="19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8" borderId="22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2" fontId="0" fillId="0" borderId="21" xfId="0" applyNumberFormat="1" applyBorder="1" applyAlignment="1">
      <alignment horizontal="center"/>
    </xf>
    <xf numFmtId="9" fontId="12" fillId="0" borderId="33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9" fontId="2" fillId="0" borderId="0" xfId="1" applyFont="1" applyAlignment="1">
      <alignment horizontal="center" vertical="center"/>
    </xf>
    <xf numFmtId="9" fontId="2" fillId="0" borderId="0" xfId="1" applyFont="1" applyFill="1" applyBorder="1" applyAlignment="1">
      <alignment horizontal="center" vertical="center"/>
    </xf>
    <xf numFmtId="2" fontId="0" fillId="0" borderId="0" xfId="0" applyNumberFormat="1"/>
    <xf numFmtId="0" fontId="0" fillId="0" borderId="35" xfId="0" applyBorder="1" applyAlignment="1">
      <alignment horizontal="center" vertical="center"/>
    </xf>
    <xf numFmtId="0" fontId="0" fillId="0" borderId="36" xfId="0" applyBorder="1"/>
    <xf numFmtId="2" fontId="0" fillId="0" borderId="13" xfId="0" applyNumberFormat="1" applyBorder="1" applyAlignment="1">
      <alignment horizontal="center"/>
    </xf>
    <xf numFmtId="0" fontId="0" fillId="0" borderId="37" xfId="0" applyBorder="1"/>
    <xf numFmtId="0" fontId="0" fillId="0" borderId="34" xfId="0" applyFill="1" applyBorder="1" applyAlignment="1">
      <alignment horizontal="center" vertical="center"/>
    </xf>
    <xf numFmtId="14" fontId="0" fillId="0" borderId="0" xfId="0" applyNumberFormat="1"/>
    <xf numFmtId="166" fontId="0" fillId="0" borderId="0" xfId="0" applyNumberFormat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/>
    </xf>
    <xf numFmtId="164" fontId="13" fillId="0" borderId="0" xfId="2" applyNumberFormat="1" applyFont="1" applyAlignment="1">
      <alignment horizontal="left" vertical="top"/>
    </xf>
    <xf numFmtId="0" fontId="3" fillId="0" borderId="0" xfId="0" applyFont="1"/>
    <xf numFmtId="2" fontId="0" fillId="8" borderId="7" xfId="0" applyNumberFormat="1" applyFill="1" applyBorder="1"/>
    <xf numFmtId="2" fontId="0" fillId="8" borderId="1" xfId="0" applyNumberFormat="1" applyFill="1" applyBorder="1"/>
    <xf numFmtId="2" fontId="0" fillId="8" borderId="15" xfId="0" applyNumberFormat="1" applyFill="1" applyBorder="1"/>
    <xf numFmtId="0" fontId="0" fillId="8" borderId="26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0" xfId="0" applyBorder="1"/>
    <xf numFmtId="0" fontId="0" fillId="0" borderId="42" xfId="0" applyBorder="1"/>
    <xf numFmtId="0" fontId="0" fillId="8" borderId="28" xfId="0" applyFill="1" applyBorder="1" applyAlignment="1">
      <alignment horizontal="center" vertical="center"/>
    </xf>
    <xf numFmtId="20" fontId="0" fillId="0" borderId="43" xfId="0" applyNumberFormat="1" applyBorder="1"/>
    <xf numFmtId="0" fontId="0" fillId="0" borderId="41" xfId="0" applyBorder="1"/>
    <xf numFmtId="1" fontId="0" fillId="8" borderId="29" xfId="0" applyNumberFormat="1" applyFill="1" applyBorder="1" applyAlignment="1">
      <alignment horizontal="center" vertical="center"/>
    </xf>
    <xf numFmtId="1" fontId="0" fillId="8" borderId="6" xfId="0" applyNumberFormat="1" applyFill="1" applyBorder="1" applyAlignment="1">
      <alignment horizontal="center" vertical="center"/>
    </xf>
    <xf numFmtId="1" fontId="0" fillId="8" borderId="10" xfId="0" applyNumberFormat="1" applyFill="1" applyBorder="1" applyAlignment="1">
      <alignment horizontal="center" vertical="center"/>
    </xf>
    <xf numFmtId="1" fontId="0" fillId="8" borderId="14" xfId="0" applyNumberFormat="1" applyFill="1" applyBorder="1" applyAlignment="1">
      <alignment horizontal="center" vertical="center"/>
    </xf>
    <xf numFmtId="1" fontId="0" fillId="8" borderId="1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0" xfId="0" applyAlignment="1">
      <alignment horizontal="center"/>
    </xf>
    <xf numFmtId="2" fontId="12" fillId="0" borderId="19" xfId="0" applyNumberFormat="1" applyFont="1" applyBorder="1" applyAlignment="1">
      <alignment horizontal="center" vertical="center"/>
    </xf>
    <xf numFmtId="2" fontId="12" fillId="0" borderId="20" xfId="0" applyNumberFormat="1" applyFont="1" applyBorder="1" applyAlignment="1">
      <alignment horizontal="center" vertical="center"/>
    </xf>
    <xf numFmtId="2" fontId="12" fillId="0" borderId="2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</cellXfs>
  <cellStyles count="3">
    <cellStyle name="Normal" xfId="0" builtinId="0"/>
    <cellStyle name="Normal 2" xfId="2" xr:uid="{CE44067F-634F-49F5-8B52-62383259D53B}"/>
    <cellStyle name="Percent" xfId="1" builtinId="5"/>
  </cellStyles>
  <dxfs count="0"/>
  <tableStyles count="0" defaultTableStyle="TableStyleMedium2" defaultPivotStyle="PivotStyleLight16"/>
  <colors>
    <mruColors>
      <color rgb="FFFFAFB1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322135</xdr:colOff>
      <xdr:row>10</xdr:row>
      <xdr:rowOff>295793</xdr:rowOff>
    </xdr:from>
    <xdr:to>
      <xdr:col>13</xdr:col>
      <xdr:colOff>528848</xdr:colOff>
      <xdr:row>10</xdr:row>
      <xdr:rowOff>514665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7430C14-D5DD-4FA1-A6CE-638342570F2E}"/>
            </a:ext>
          </a:extLst>
        </xdr:cNvPr>
        <xdr:cNvSpPr txBox="1"/>
      </xdr:nvSpPr>
      <xdr:spPr>
        <a:xfrm>
          <a:off x="6608635" y="3724793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Bucknam Road</a:t>
          </a:r>
        </a:p>
        <a:p>
          <a:endParaRPr lang="en-US" sz="1100">
            <a:solidFill>
              <a:schemeClr val="accent1"/>
            </a:solidFill>
          </a:endParaRPr>
        </a:p>
      </xdr:txBody>
    </xdr:sp>
    <xdr:clientData/>
  </xdr:twoCellAnchor>
  <xdr:twoCellAnchor>
    <xdr:from>
      <xdr:col>3</xdr:col>
      <xdr:colOff>0</xdr:colOff>
      <xdr:row>11</xdr:row>
      <xdr:rowOff>0</xdr:rowOff>
    </xdr:from>
    <xdr:to>
      <xdr:col>50</xdr:col>
      <xdr:colOff>34636</xdr:colOff>
      <xdr:row>11</xdr:row>
      <xdr:rowOff>2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CF22A8D-E467-4339-90A8-F619D8698A79}"/>
            </a:ext>
          </a:extLst>
        </xdr:cNvPr>
        <xdr:cNvCxnSpPr/>
      </xdr:nvCxnSpPr>
      <xdr:spPr>
        <a:xfrm flipV="1">
          <a:off x="1714500" y="4000500"/>
          <a:ext cx="26895136" cy="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130799</xdr:colOff>
      <xdr:row>11</xdr:row>
      <xdr:rowOff>119152</xdr:rowOff>
    </xdr:from>
    <xdr:to>
      <xdr:col>8</xdr:col>
      <xdr:colOff>450839</xdr:colOff>
      <xdr:row>11</xdr:row>
      <xdr:rowOff>484912</xdr:rowOff>
    </xdr:to>
    <xdr:grpSp>
      <xdr:nvGrpSpPr>
        <xdr:cNvPr id="23" name="Group 22">
          <a:extLst>
            <a:ext uri="{FF2B5EF4-FFF2-40B4-BE49-F238E27FC236}">
              <a16:creationId xmlns:a16="http://schemas.microsoft.com/office/drawing/2014/main" id="{A5245689-DA0B-447F-BB73-12E8DB40E20A}"/>
            </a:ext>
          </a:extLst>
        </xdr:cNvPr>
        <xdr:cNvGrpSpPr/>
      </xdr:nvGrpSpPr>
      <xdr:grpSpPr>
        <a:xfrm rot="16200000">
          <a:off x="4181175" y="5808521"/>
          <a:ext cx="365760" cy="1483822"/>
          <a:chOff x="1418617" y="15324907"/>
          <a:chExt cx="259404" cy="1004743"/>
        </a:xfrm>
      </xdr:grpSpPr>
      <xdr:grpSp>
        <xdr:nvGrpSpPr>
          <xdr:cNvPr id="24" name="Group 23">
            <a:extLst>
              <a:ext uri="{FF2B5EF4-FFF2-40B4-BE49-F238E27FC236}">
                <a16:creationId xmlns:a16="http://schemas.microsoft.com/office/drawing/2014/main" id="{C61CCB42-57AC-43FF-8256-CDD735DB6342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9" name="Straight Connector 28">
              <a:extLst>
                <a:ext uri="{FF2B5EF4-FFF2-40B4-BE49-F238E27FC236}">
                  <a16:creationId xmlns:a16="http://schemas.microsoft.com/office/drawing/2014/main" id="{019F6C63-E576-436F-AC05-E294ED6072D0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0" name="Straight Arrow Connector 29">
              <a:extLst>
                <a:ext uri="{FF2B5EF4-FFF2-40B4-BE49-F238E27FC236}">
                  <a16:creationId xmlns:a16="http://schemas.microsoft.com/office/drawing/2014/main" id="{7CEC3FA1-F49B-48CE-9081-351F64167706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5" name="Group 24">
            <a:extLst>
              <a:ext uri="{FF2B5EF4-FFF2-40B4-BE49-F238E27FC236}">
                <a16:creationId xmlns:a16="http://schemas.microsoft.com/office/drawing/2014/main" id="{C5BD9B23-DC7D-4024-BCEC-1669A1FFA9C9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7" name="Straight Connector 26">
              <a:extLst>
                <a:ext uri="{FF2B5EF4-FFF2-40B4-BE49-F238E27FC236}">
                  <a16:creationId xmlns:a16="http://schemas.microsoft.com/office/drawing/2014/main" id="{4CE87DD1-A315-4743-A2E9-FB19803D5894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8" name="Straight Arrow Connector 27">
              <a:extLst>
                <a:ext uri="{FF2B5EF4-FFF2-40B4-BE49-F238E27FC236}">
                  <a16:creationId xmlns:a16="http://schemas.microsoft.com/office/drawing/2014/main" id="{88D5541A-B889-41D6-86A3-88A28F28301F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6" name="Straight Arrow Connector 25">
            <a:extLst>
              <a:ext uri="{FF2B5EF4-FFF2-40B4-BE49-F238E27FC236}">
                <a16:creationId xmlns:a16="http://schemas.microsoft.com/office/drawing/2014/main" id="{C15FFE3D-DC9B-4014-9D08-D61C1C20B577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173742</xdr:colOff>
      <xdr:row>36</xdr:row>
      <xdr:rowOff>133007</xdr:rowOff>
    </xdr:from>
    <xdr:to>
      <xdr:col>5</xdr:col>
      <xdr:colOff>448062</xdr:colOff>
      <xdr:row>36</xdr:row>
      <xdr:rowOff>407327</xdr:rowOff>
    </xdr:to>
    <xdr:grpSp>
      <xdr:nvGrpSpPr>
        <xdr:cNvPr id="62" name="Group 61">
          <a:extLst>
            <a:ext uri="{FF2B5EF4-FFF2-40B4-BE49-F238E27FC236}">
              <a16:creationId xmlns:a16="http://schemas.microsoft.com/office/drawing/2014/main" id="{10197F79-BD24-4C17-9EEA-8A6BC9BF417B}"/>
            </a:ext>
          </a:extLst>
        </xdr:cNvPr>
        <xdr:cNvGrpSpPr/>
      </xdr:nvGrpSpPr>
      <xdr:grpSpPr>
        <a:xfrm rot="5400000">
          <a:off x="3083197" y="20582316"/>
          <a:ext cx="274320" cy="274320"/>
          <a:chOff x="1435150" y="15649161"/>
          <a:chExt cx="165861" cy="175460"/>
        </a:xfrm>
      </xdr:grpSpPr>
      <xdr:cxnSp macro="">
        <xdr:nvCxnSpPr>
          <xdr:cNvPr id="63" name="Straight Connector 62">
            <a:extLst>
              <a:ext uri="{FF2B5EF4-FFF2-40B4-BE49-F238E27FC236}">
                <a16:creationId xmlns:a16="http://schemas.microsoft.com/office/drawing/2014/main" id="{6A02618B-7193-492D-8468-69AEA6A8ABB9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Straight Arrow Connector 63">
            <a:extLst>
              <a:ext uri="{FF2B5EF4-FFF2-40B4-BE49-F238E27FC236}">
                <a16:creationId xmlns:a16="http://schemas.microsoft.com/office/drawing/2014/main" id="{C1563CD6-5D10-463F-A5B2-A67F0A57D0C7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143016</xdr:colOff>
      <xdr:row>35</xdr:row>
      <xdr:rowOff>86467</xdr:rowOff>
    </xdr:from>
    <xdr:to>
      <xdr:col>6</xdr:col>
      <xdr:colOff>417336</xdr:colOff>
      <xdr:row>35</xdr:row>
      <xdr:rowOff>360787</xdr:rowOff>
    </xdr:to>
    <xdr:grpSp>
      <xdr:nvGrpSpPr>
        <xdr:cNvPr id="68" name="Group 67">
          <a:extLst>
            <a:ext uri="{FF2B5EF4-FFF2-40B4-BE49-F238E27FC236}">
              <a16:creationId xmlns:a16="http://schemas.microsoft.com/office/drawing/2014/main" id="{F0D27E5E-393A-4195-911C-3397B2FC7189}"/>
            </a:ext>
          </a:extLst>
        </xdr:cNvPr>
        <xdr:cNvGrpSpPr/>
      </xdr:nvGrpSpPr>
      <xdr:grpSpPr>
        <a:xfrm rot="10800000">
          <a:off x="3634361" y="19967740"/>
          <a:ext cx="274320" cy="274320"/>
          <a:chOff x="1486220" y="16408581"/>
          <a:chExt cx="171621" cy="176419"/>
        </a:xfrm>
      </xdr:grpSpPr>
      <xdr:cxnSp macro="">
        <xdr:nvCxnSpPr>
          <xdr:cNvPr id="69" name="Straight Connector 68">
            <a:extLst>
              <a:ext uri="{FF2B5EF4-FFF2-40B4-BE49-F238E27FC236}">
                <a16:creationId xmlns:a16="http://schemas.microsoft.com/office/drawing/2014/main" id="{F94BBAE3-CFB9-4821-A85C-15588B7F86E2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Straight Arrow Connector 69">
            <a:extLst>
              <a:ext uri="{FF2B5EF4-FFF2-40B4-BE49-F238E27FC236}">
                <a16:creationId xmlns:a16="http://schemas.microsoft.com/office/drawing/2014/main" id="{18D0A6FD-E96F-4DB3-8759-D6A91B19F3D0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206050</xdr:colOff>
      <xdr:row>37</xdr:row>
      <xdr:rowOff>218771</xdr:rowOff>
    </xdr:from>
    <xdr:to>
      <xdr:col>7</xdr:col>
      <xdr:colOff>432963</xdr:colOff>
      <xdr:row>37</xdr:row>
      <xdr:rowOff>442143</xdr:rowOff>
    </xdr:to>
    <xdr:grpSp>
      <xdr:nvGrpSpPr>
        <xdr:cNvPr id="71" name="Group 70">
          <a:extLst>
            <a:ext uri="{FF2B5EF4-FFF2-40B4-BE49-F238E27FC236}">
              <a16:creationId xmlns:a16="http://schemas.microsoft.com/office/drawing/2014/main" id="{5057106F-F0F0-4E00-AAA2-AAAD9BF7F60F}"/>
            </a:ext>
          </a:extLst>
        </xdr:cNvPr>
        <xdr:cNvGrpSpPr/>
      </xdr:nvGrpSpPr>
      <xdr:grpSpPr>
        <a:xfrm rot="16200000">
          <a:off x="4281057" y="21234345"/>
          <a:ext cx="223372" cy="226913"/>
          <a:chOff x="1486220" y="16408581"/>
          <a:chExt cx="171621" cy="176419"/>
        </a:xfrm>
      </xdr:grpSpPr>
      <xdr:cxnSp macro="">
        <xdr:nvCxnSpPr>
          <xdr:cNvPr id="72" name="Straight Connector 71">
            <a:extLst>
              <a:ext uri="{FF2B5EF4-FFF2-40B4-BE49-F238E27FC236}">
                <a16:creationId xmlns:a16="http://schemas.microsoft.com/office/drawing/2014/main" id="{791ABBF8-7CA8-45F0-B07D-AA246FE79BBE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Straight Arrow Connector 72">
            <a:extLst>
              <a:ext uri="{FF2B5EF4-FFF2-40B4-BE49-F238E27FC236}">
                <a16:creationId xmlns:a16="http://schemas.microsoft.com/office/drawing/2014/main" id="{412109C9-FCBB-4150-B091-7E52F2C3693A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103910</xdr:colOff>
      <xdr:row>9</xdr:row>
      <xdr:rowOff>252189</xdr:rowOff>
    </xdr:from>
    <xdr:to>
      <xdr:col>10</xdr:col>
      <xdr:colOff>469670</xdr:colOff>
      <xdr:row>9</xdr:row>
      <xdr:rowOff>252189</xdr:rowOff>
    </xdr:to>
    <xdr:cxnSp macro="">
      <xdr:nvCxnSpPr>
        <xdr:cNvPr id="74" name="Straight Arrow Connector 73">
          <a:extLst>
            <a:ext uri="{FF2B5EF4-FFF2-40B4-BE49-F238E27FC236}">
              <a16:creationId xmlns:a16="http://schemas.microsoft.com/office/drawing/2014/main" id="{A5820543-4E9D-4925-8FF7-2D967F31EC59}"/>
            </a:ext>
          </a:extLst>
        </xdr:cNvPr>
        <xdr:cNvCxnSpPr/>
      </xdr:nvCxnSpPr>
      <xdr:spPr>
        <a:xfrm flipH="1">
          <a:off x="5818910" y="3109689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</xdr:row>
      <xdr:rowOff>190500</xdr:rowOff>
    </xdr:from>
    <xdr:to>
      <xdr:col>6</xdr:col>
      <xdr:colOff>2</xdr:colOff>
      <xdr:row>51</xdr:row>
      <xdr:rowOff>34636</xdr:rowOff>
    </xdr:to>
    <xdr:cxnSp macro="">
      <xdr:nvCxnSpPr>
        <xdr:cNvPr id="76" name="Straight Connector 75">
          <a:extLst>
            <a:ext uri="{FF2B5EF4-FFF2-40B4-BE49-F238E27FC236}">
              <a16:creationId xmlns:a16="http://schemas.microsoft.com/office/drawing/2014/main" id="{EEBDEA4A-2E0D-4BBB-974B-D95636EB894E}"/>
            </a:ext>
          </a:extLst>
        </xdr:cNvPr>
        <xdr:cNvCxnSpPr>
          <a:cxnSpLocks/>
        </xdr:cNvCxnSpPr>
      </xdr:nvCxnSpPr>
      <xdr:spPr>
        <a:xfrm flipH="1">
          <a:off x="3429000" y="1905000"/>
          <a:ext cx="2" cy="2499013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104475</xdr:colOff>
      <xdr:row>11</xdr:row>
      <xdr:rowOff>121231</xdr:rowOff>
    </xdr:from>
    <xdr:to>
      <xdr:col>5</xdr:col>
      <xdr:colOff>470235</xdr:colOff>
      <xdr:row>13</xdr:row>
      <xdr:rowOff>441271</xdr:rowOff>
    </xdr:to>
    <xdr:grpSp>
      <xdr:nvGrpSpPr>
        <xdr:cNvPr id="77" name="Group 76">
          <a:extLst>
            <a:ext uri="{FF2B5EF4-FFF2-40B4-BE49-F238E27FC236}">
              <a16:creationId xmlns:a16="http://schemas.microsoft.com/office/drawing/2014/main" id="{6271C38E-D82C-461C-BE9F-3F1BF91EDECC}"/>
            </a:ext>
          </a:extLst>
        </xdr:cNvPr>
        <xdr:cNvGrpSpPr/>
      </xdr:nvGrpSpPr>
      <xdr:grpSpPr>
        <a:xfrm>
          <a:off x="3013930" y="6369631"/>
          <a:ext cx="365760" cy="1456113"/>
          <a:chOff x="1418617" y="15324907"/>
          <a:chExt cx="259404" cy="1004743"/>
        </a:xfrm>
      </xdr:grpSpPr>
      <xdr:grpSp>
        <xdr:nvGrpSpPr>
          <xdr:cNvPr id="78" name="Group 77">
            <a:extLst>
              <a:ext uri="{FF2B5EF4-FFF2-40B4-BE49-F238E27FC236}">
                <a16:creationId xmlns:a16="http://schemas.microsoft.com/office/drawing/2014/main" id="{1F05A4F0-C0D3-45F8-89BF-24D16138CC29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83" name="Straight Connector 82">
              <a:extLst>
                <a:ext uri="{FF2B5EF4-FFF2-40B4-BE49-F238E27FC236}">
                  <a16:creationId xmlns:a16="http://schemas.microsoft.com/office/drawing/2014/main" id="{475AB53D-2C17-44E1-BB3A-099EACF8EB03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4" name="Straight Arrow Connector 83">
              <a:extLst>
                <a:ext uri="{FF2B5EF4-FFF2-40B4-BE49-F238E27FC236}">
                  <a16:creationId xmlns:a16="http://schemas.microsoft.com/office/drawing/2014/main" id="{38F931C3-8B34-4272-86AB-EC819E294E23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79" name="Group 78">
            <a:extLst>
              <a:ext uri="{FF2B5EF4-FFF2-40B4-BE49-F238E27FC236}">
                <a16:creationId xmlns:a16="http://schemas.microsoft.com/office/drawing/2014/main" id="{DA3197F3-56DE-4CAE-AD6E-F45097A8DF11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81" name="Straight Connector 80">
              <a:extLst>
                <a:ext uri="{FF2B5EF4-FFF2-40B4-BE49-F238E27FC236}">
                  <a16:creationId xmlns:a16="http://schemas.microsoft.com/office/drawing/2014/main" id="{F6198478-1067-41F6-98DD-DF5FC7E9AF0E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2" name="Straight Arrow Connector 81">
              <a:extLst>
                <a:ext uri="{FF2B5EF4-FFF2-40B4-BE49-F238E27FC236}">
                  <a16:creationId xmlns:a16="http://schemas.microsoft.com/office/drawing/2014/main" id="{E9EBD5BC-C525-4B3C-BD42-E5DEF91E5F15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80" name="Straight Arrow Connector 79">
            <a:extLst>
              <a:ext uri="{FF2B5EF4-FFF2-40B4-BE49-F238E27FC236}">
                <a16:creationId xmlns:a16="http://schemas.microsoft.com/office/drawing/2014/main" id="{3FABF6A4-1DB5-4B13-B020-15E1C8E38D20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89235</xdr:colOff>
      <xdr:row>10</xdr:row>
      <xdr:rowOff>94907</xdr:rowOff>
    </xdr:from>
    <xdr:to>
      <xdr:col>5</xdr:col>
      <xdr:colOff>409275</xdr:colOff>
      <xdr:row>10</xdr:row>
      <xdr:rowOff>460667</xdr:rowOff>
    </xdr:to>
    <xdr:grpSp>
      <xdr:nvGrpSpPr>
        <xdr:cNvPr id="85" name="Group 84">
          <a:extLst>
            <a:ext uri="{FF2B5EF4-FFF2-40B4-BE49-F238E27FC236}">
              <a16:creationId xmlns:a16="http://schemas.microsoft.com/office/drawing/2014/main" id="{D149919E-EE0C-4B24-8E55-5410109996AD}"/>
            </a:ext>
          </a:extLst>
        </xdr:cNvPr>
        <xdr:cNvGrpSpPr/>
      </xdr:nvGrpSpPr>
      <xdr:grpSpPr>
        <a:xfrm rot="5400000">
          <a:off x="2393939" y="5216240"/>
          <a:ext cx="365760" cy="1483822"/>
          <a:chOff x="1418617" y="15324907"/>
          <a:chExt cx="259404" cy="1004743"/>
        </a:xfrm>
      </xdr:grpSpPr>
      <xdr:grpSp>
        <xdr:nvGrpSpPr>
          <xdr:cNvPr id="86" name="Group 85">
            <a:extLst>
              <a:ext uri="{FF2B5EF4-FFF2-40B4-BE49-F238E27FC236}">
                <a16:creationId xmlns:a16="http://schemas.microsoft.com/office/drawing/2014/main" id="{1949006B-BDB2-4313-BC42-36D9080D026A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91" name="Straight Connector 90">
              <a:extLst>
                <a:ext uri="{FF2B5EF4-FFF2-40B4-BE49-F238E27FC236}">
                  <a16:creationId xmlns:a16="http://schemas.microsoft.com/office/drawing/2014/main" id="{DD13D934-AF14-4FF3-B684-623738C6D5D1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2" name="Straight Arrow Connector 91">
              <a:extLst>
                <a:ext uri="{FF2B5EF4-FFF2-40B4-BE49-F238E27FC236}">
                  <a16:creationId xmlns:a16="http://schemas.microsoft.com/office/drawing/2014/main" id="{E8DEA47C-B16F-4451-9FD1-2450FE06BAE0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87" name="Group 86">
            <a:extLst>
              <a:ext uri="{FF2B5EF4-FFF2-40B4-BE49-F238E27FC236}">
                <a16:creationId xmlns:a16="http://schemas.microsoft.com/office/drawing/2014/main" id="{51DD4648-36E7-44B8-8BFC-40A3B8F259A3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89" name="Straight Connector 88">
              <a:extLst>
                <a:ext uri="{FF2B5EF4-FFF2-40B4-BE49-F238E27FC236}">
                  <a16:creationId xmlns:a16="http://schemas.microsoft.com/office/drawing/2014/main" id="{A18DED46-009E-4FC7-BEE2-E0AF16481FC8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0" name="Straight Arrow Connector 89">
              <a:extLst>
                <a:ext uri="{FF2B5EF4-FFF2-40B4-BE49-F238E27FC236}">
                  <a16:creationId xmlns:a16="http://schemas.microsoft.com/office/drawing/2014/main" id="{67514092-0AB2-41E3-9BDB-A40C3785C975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88" name="Straight Arrow Connector 87">
            <a:extLst>
              <a:ext uri="{FF2B5EF4-FFF2-40B4-BE49-F238E27FC236}">
                <a16:creationId xmlns:a16="http://schemas.microsoft.com/office/drawing/2014/main" id="{194A4DD8-BE5F-483E-AD5A-689EAD9D96C6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97548</xdr:colOff>
      <xdr:row>8</xdr:row>
      <xdr:rowOff>131621</xdr:rowOff>
    </xdr:from>
    <xdr:to>
      <xdr:col>6</xdr:col>
      <xdr:colOff>463308</xdr:colOff>
      <xdr:row>10</xdr:row>
      <xdr:rowOff>451661</xdr:rowOff>
    </xdr:to>
    <xdr:grpSp>
      <xdr:nvGrpSpPr>
        <xdr:cNvPr id="93" name="Group 92">
          <a:extLst>
            <a:ext uri="{FF2B5EF4-FFF2-40B4-BE49-F238E27FC236}">
              <a16:creationId xmlns:a16="http://schemas.microsoft.com/office/drawing/2014/main" id="{64679AC6-5C6A-4C69-B70C-A65D752F212D}"/>
            </a:ext>
          </a:extLst>
        </xdr:cNvPr>
        <xdr:cNvGrpSpPr/>
      </xdr:nvGrpSpPr>
      <xdr:grpSpPr>
        <a:xfrm rot="10800000">
          <a:off x="3588893" y="4675912"/>
          <a:ext cx="365760" cy="1456113"/>
          <a:chOff x="1418617" y="15324907"/>
          <a:chExt cx="259404" cy="1004743"/>
        </a:xfrm>
      </xdr:grpSpPr>
      <xdr:grpSp>
        <xdr:nvGrpSpPr>
          <xdr:cNvPr id="94" name="Group 93">
            <a:extLst>
              <a:ext uri="{FF2B5EF4-FFF2-40B4-BE49-F238E27FC236}">
                <a16:creationId xmlns:a16="http://schemas.microsoft.com/office/drawing/2014/main" id="{151C69CB-1404-4B61-9C40-C3A3B93E31F0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99" name="Straight Connector 98">
              <a:extLst>
                <a:ext uri="{FF2B5EF4-FFF2-40B4-BE49-F238E27FC236}">
                  <a16:creationId xmlns:a16="http://schemas.microsoft.com/office/drawing/2014/main" id="{23A6A642-5508-4CCB-B5E1-54E43D6AC90B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0" name="Straight Arrow Connector 99">
              <a:extLst>
                <a:ext uri="{FF2B5EF4-FFF2-40B4-BE49-F238E27FC236}">
                  <a16:creationId xmlns:a16="http://schemas.microsoft.com/office/drawing/2014/main" id="{779F006E-D945-4281-A886-8AA7936693BC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95" name="Group 94">
            <a:extLst>
              <a:ext uri="{FF2B5EF4-FFF2-40B4-BE49-F238E27FC236}">
                <a16:creationId xmlns:a16="http://schemas.microsoft.com/office/drawing/2014/main" id="{BF33AA5D-B7D5-4FC2-8503-44BA55A0526E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97" name="Straight Connector 96">
              <a:extLst>
                <a:ext uri="{FF2B5EF4-FFF2-40B4-BE49-F238E27FC236}">
                  <a16:creationId xmlns:a16="http://schemas.microsoft.com/office/drawing/2014/main" id="{3EB770AC-1233-4743-8D25-2967A75E223D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8" name="Straight Arrow Connector 97">
              <a:extLst>
                <a:ext uri="{FF2B5EF4-FFF2-40B4-BE49-F238E27FC236}">
                  <a16:creationId xmlns:a16="http://schemas.microsoft.com/office/drawing/2014/main" id="{9C0D8F93-51D2-41FD-9EF9-4272D3A6D096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96" name="Straight Arrow Connector 95">
            <a:extLst>
              <a:ext uri="{FF2B5EF4-FFF2-40B4-BE49-F238E27FC236}">
                <a16:creationId xmlns:a16="http://schemas.microsoft.com/office/drawing/2014/main" id="{A2B3DC81-6F38-472B-8B40-2966A9634DB1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328569</xdr:colOff>
      <xdr:row>10</xdr:row>
      <xdr:rowOff>331914</xdr:rowOff>
    </xdr:from>
    <xdr:to>
      <xdr:col>2</xdr:col>
      <xdr:colOff>535282</xdr:colOff>
      <xdr:row>10</xdr:row>
      <xdr:rowOff>550786</xdr:rowOff>
    </xdr:to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9371358F-A7B7-4E72-9A93-AA839A755468}"/>
            </a:ext>
          </a:extLst>
        </xdr:cNvPr>
        <xdr:cNvSpPr txBox="1"/>
      </xdr:nvSpPr>
      <xdr:spPr>
        <a:xfrm>
          <a:off x="328569" y="3760914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Falmouth Road</a:t>
          </a:r>
        </a:p>
        <a:p>
          <a:endParaRPr lang="en-US" sz="1100">
            <a:solidFill>
              <a:schemeClr val="accent1"/>
            </a:solidFill>
          </a:endParaRPr>
        </a:p>
      </xdr:txBody>
    </xdr:sp>
    <xdr:clientData/>
  </xdr:twoCellAnchor>
  <xdr:twoCellAnchor>
    <xdr:from>
      <xdr:col>5</xdr:col>
      <xdr:colOff>151675</xdr:colOff>
      <xdr:row>6</xdr:row>
      <xdr:rowOff>277486</xdr:rowOff>
    </xdr:from>
    <xdr:to>
      <xdr:col>7</xdr:col>
      <xdr:colOff>358388</xdr:colOff>
      <xdr:row>6</xdr:row>
      <xdr:rowOff>496358</xdr:rowOff>
    </xdr:to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2A7532B0-CDDC-4318-A1A2-5E68F3022F70}"/>
            </a:ext>
          </a:extLst>
        </xdr:cNvPr>
        <xdr:cNvSpPr txBox="1"/>
      </xdr:nvSpPr>
      <xdr:spPr>
        <a:xfrm>
          <a:off x="3009175" y="1420486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Middle Road</a:t>
          </a:r>
        </a:p>
        <a:p>
          <a:endParaRPr lang="en-US" sz="1100">
            <a:solidFill>
              <a:schemeClr val="accent1"/>
            </a:solidFill>
          </a:endParaRPr>
        </a:p>
      </xdr:txBody>
    </xdr:sp>
    <xdr:clientData/>
  </xdr:twoCellAnchor>
  <xdr:twoCellAnchor>
    <xdr:from>
      <xdr:col>19</xdr:col>
      <xdr:colOff>130799</xdr:colOff>
      <xdr:row>11</xdr:row>
      <xdr:rowOff>119152</xdr:rowOff>
    </xdr:from>
    <xdr:to>
      <xdr:col>21</xdr:col>
      <xdr:colOff>450839</xdr:colOff>
      <xdr:row>11</xdr:row>
      <xdr:rowOff>484912</xdr:rowOff>
    </xdr:to>
    <xdr:grpSp>
      <xdr:nvGrpSpPr>
        <xdr:cNvPr id="108" name="Group 107">
          <a:extLst>
            <a:ext uri="{FF2B5EF4-FFF2-40B4-BE49-F238E27FC236}">
              <a16:creationId xmlns:a16="http://schemas.microsoft.com/office/drawing/2014/main" id="{EA2E4266-61D7-4901-B23B-7B0039F24276}"/>
            </a:ext>
          </a:extLst>
        </xdr:cNvPr>
        <xdr:cNvGrpSpPr/>
      </xdr:nvGrpSpPr>
      <xdr:grpSpPr>
        <a:xfrm rot="16200000">
          <a:off x="11745757" y="5808521"/>
          <a:ext cx="365760" cy="1483822"/>
          <a:chOff x="1418617" y="15324907"/>
          <a:chExt cx="259404" cy="1004743"/>
        </a:xfrm>
      </xdr:grpSpPr>
      <xdr:grpSp>
        <xdr:nvGrpSpPr>
          <xdr:cNvPr id="109" name="Group 108">
            <a:extLst>
              <a:ext uri="{FF2B5EF4-FFF2-40B4-BE49-F238E27FC236}">
                <a16:creationId xmlns:a16="http://schemas.microsoft.com/office/drawing/2014/main" id="{3DCA1070-F69F-4A8F-AD87-DAF4C9D1D1C1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14" name="Straight Connector 113">
              <a:extLst>
                <a:ext uri="{FF2B5EF4-FFF2-40B4-BE49-F238E27FC236}">
                  <a16:creationId xmlns:a16="http://schemas.microsoft.com/office/drawing/2014/main" id="{20150E05-CA15-4AEC-853C-F5614D850D5E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5" name="Straight Arrow Connector 114">
              <a:extLst>
                <a:ext uri="{FF2B5EF4-FFF2-40B4-BE49-F238E27FC236}">
                  <a16:creationId xmlns:a16="http://schemas.microsoft.com/office/drawing/2014/main" id="{2D2FFE1C-30BD-48B6-971A-47CAE5D99155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10" name="Group 109">
            <a:extLst>
              <a:ext uri="{FF2B5EF4-FFF2-40B4-BE49-F238E27FC236}">
                <a16:creationId xmlns:a16="http://schemas.microsoft.com/office/drawing/2014/main" id="{E4C6DEB7-98F4-451F-8BEE-541A86D08880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12" name="Straight Connector 111">
              <a:extLst>
                <a:ext uri="{FF2B5EF4-FFF2-40B4-BE49-F238E27FC236}">
                  <a16:creationId xmlns:a16="http://schemas.microsoft.com/office/drawing/2014/main" id="{578FC9B2-DE8B-47B5-B1A0-6ABF096734CE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3" name="Straight Arrow Connector 112">
              <a:extLst>
                <a:ext uri="{FF2B5EF4-FFF2-40B4-BE49-F238E27FC236}">
                  <a16:creationId xmlns:a16="http://schemas.microsoft.com/office/drawing/2014/main" id="{C22F934E-0EDE-4DD1-BE85-252BC8D29E02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11" name="Straight Arrow Connector 110">
            <a:extLst>
              <a:ext uri="{FF2B5EF4-FFF2-40B4-BE49-F238E27FC236}">
                <a16:creationId xmlns:a16="http://schemas.microsoft.com/office/drawing/2014/main" id="{ECDD48DB-5CF7-4691-A644-8021940D0151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0</xdr:colOff>
      <xdr:row>7</xdr:row>
      <xdr:rowOff>190500</xdr:rowOff>
    </xdr:from>
    <xdr:to>
      <xdr:col>19</xdr:col>
      <xdr:colOff>1</xdr:colOff>
      <xdr:row>14</xdr:row>
      <xdr:rowOff>68036</xdr:rowOff>
    </xdr:to>
    <xdr:cxnSp macro="">
      <xdr:nvCxnSpPr>
        <xdr:cNvPr id="116" name="Straight Connector 115">
          <a:extLst>
            <a:ext uri="{FF2B5EF4-FFF2-40B4-BE49-F238E27FC236}">
              <a16:creationId xmlns:a16="http://schemas.microsoft.com/office/drawing/2014/main" id="{5BE1F384-0411-41B5-9BD5-2363BC5D67A7}"/>
            </a:ext>
          </a:extLst>
        </xdr:cNvPr>
        <xdr:cNvCxnSpPr>
          <a:cxnSpLocks/>
        </xdr:cNvCxnSpPr>
      </xdr:nvCxnSpPr>
      <xdr:spPr>
        <a:xfrm flipH="1">
          <a:off x="3429000" y="1905000"/>
          <a:ext cx="1" cy="387803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104475</xdr:colOff>
      <xdr:row>11</xdr:row>
      <xdr:rowOff>121231</xdr:rowOff>
    </xdr:from>
    <xdr:to>
      <xdr:col>18</xdr:col>
      <xdr:colOff>470235</xdr:colOff>
      <xdr:row>13</xdr:row>
      <xdr:rowOff>441271</xdr:rowOff>
    </xdr:to>
    <xdr:grpSp>
      <xdr:nvGrpSpPr>
        <xdr:cNvPr id="117" name="Group 116">
          <a:extLst>
            <a:ext uri="{FF2B5EF4-FFF2-40B4-BE49-F238E27FC236}">
              <a16:creationId xmlns:a16="http://schemas.microsoft.com/office/drawing/2014/main" id="{9C464258-03A3-4A1D-9D2B-FA3CD7F8B102}"/>
            </a:ext>
          </a:extLst>
        </xdr:cNvPr>
        <xdr:cNvGrpSpPr/>
      </xdr:nvGrpSpPr>
      <xdr:grpSpPr>
        <a:xfrm>
          <a:off x="10578511" y="6369631"/>
          <a:ext cx="365760" cy="1456113"/>
          <a:chOff x="1418617" y="15324907"/>
          <a:chExt cx="259404" cy="1004743"/>
        </a:xfrm>
      </xdr:grpSpPr>
      <xdr:grpSp>
        <xdr:nvGrpSpPr>
          <xdr:cNvPr id="118" name="Group 117">
            <a:extLst>
              <a:ext uri="{FF2B5EF4-FFF2-40B4-BE49-F238E27FC236}">
                <a16:creationId xmlns:a16="http://schemas.microsoft.com/office/drawing/2014/main" id="{0B569CBD-8AC0-4E88-80DE-333A62907202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23" name="Straight Connector 122">
              <a:extLst>
                <a:ext uri="{FF2B5EF4-FFF2-40B4-BE49-F238E27FC236}">
                  <a16:creationId xmlns:a16="http://schemas.microsoft.com/office/drawing/2014/main" id="{FA7DA645-DC00-430B-BFBD-C24FEE2ED720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4" name="Straight Arrow Connector 123">
              <a:extLst>
                <a:ext uri="{FF2B5EF4-FFF2-40B4-BE49-F238E27FC236}">
                  <a16:creationId xmlns:a16="http://schemas.microsoft.com/office/drawing/2014/main" id="{6ECF1817-3B35-4EEF-ACAB-2CC3EEE5D2C5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19" name="Group 118">
            <a:extLst>
              <a:ext uri="{FF2B5EF4-FFF2-40B4-BE49-F238E27FC236}">
                <a16:creationId xmlns:a16="http://schemas.microsoft.com/office/drawing/2014/main" id="{73EC18DB-42E8-41FA-867A-9992658E5B28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21" name="Straight Connector 120">
              <a:extLst>
                <a:ext uri="{FF2B5EF4-FFF2-40B4-BE49-F238E27FC236}">
                  <a16:creationId xmlns:a16="http://schemas.microsoft.com/office/drawing/2014/main" id="{1CD8C767-EE4C-4416-A9D1-DB6B1F7628BB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2" name="Straight Arrow Connector 121">
              <a:extLst>
                <a:ext uri="{FF2B5EF4-FFF2-40B4-BE49-F238E27FC236}">
                  <a16:creationId xmlns:a16="http://schemas.microsoft.com/office/drawing/2014/main" id="{8D6ED179-E5FD-4200-BBEB-60FC3E031A80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20" name="Straight Arrow Connector 119">
            <a:extLst>
              <a:ext uri="{FF2B5EF4-FFF2-40B4-BE49-F238E27FC236}">
                <a16:creationId xmlns:a16="http://schemas.microsoft.com/office/drawing/2014/main" id="{3E44E698-D461-4B95-9A63-B22ECB39E2EB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89235</xdr:colOff>
      <xdr:row>10</xdr:row>
      <xdr:rowOff>94907</xdr:rowOff>
    </xdr:from>
    <xdr:to>
      <xdr:col>18</xdr:col>
      <xdr:colOff>409275</xdr:colOff>
      <xdr:row>10</xdr:row>
      <xdr:rowOff>460667</xdr:rowOff>
    </xdr:to>
    <xdr:grpSp>
      <xdr:nvGrpSpPr>
        <xdr:cNvPr id="125" name="Group 124">
          <a:extLst>
            <a:ext uri="{FF2B5EF4-FFF2-40B4-BE49-F238E27FC236}">
              <a16:creationId xmlns:a16="http://schemas.microsoft.com/office/drawing/2014/main" id="{8225A02E-426C-4516-9DB4-76D6E87F2931}"/>
            </a:ext>
          </a:extLst>
        </xdr:cNvPr>
        <xdr:cNvGrpSpPr/>
      </xdr:nvGrpSpPr>
      <xdr:grpSpPr>
        <a:xfrm rot="5400000">
          <a:off x="9958521" y="5216240"/>
          <a:ext cx="365760" cy="1483821"/>
          <a:chOff x="1418617" y="15324907"/>
          <a:chExt cx="259404" cy="1004743"/>
        </a:xfrm>
      </xdr:grpSpPr>
      <xdr:grpSp>
        <xdr:nvGrpSpPr>
          <xdr:cNvPr id="126" name="Group 125">
            <a:extLst>
              <a:ext uri="{FF2B5EF4-FFF2-40B4-BE49-F238E27FC236}">
                <a16:creationId xmlns:a16="http://schemas.microsoft.com/office/drawing/2014/main" id="{60275C4C-910F-4311-989F-8BE62C7115BA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31" name="Straight Connector 130">
              <a:extLst>
                <a:ext uri="{FF2B5EF4-FFF2-40B4-BE49-F238E27FC236}">
                  <a16:creationId xmlns:a16="http://schemas.microsoft.com/office/drawing/2014/main" id="{2BF17E09-6537-40F3-B125-84D34E62AE67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2" name="Straight Arrow Connector 131">
              <a:extLst>
                <a:ext uri="{FF2B5EF4-FFF2-40B4-BE49-F238E27FC236}">
                  <a16:creationId xmlns:a16="http://schemas.microsoft.com/office/drawing/2014/main" id="{CEF79A72-0452-4FE2-BBD0-C5521FCDF236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27" name="Group 126">
            <a:extLst>
              <a:ext uri="{FF2B5EF4-FFF2-40B4-BE49-F238E27FC236}">
                <a16:creationId xmlns:a16="http://schemas.microsoft.com/office/drawing/2014/main" id="{000F1EB3-4981-4C29-817D-6ACC0B3AE452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29" name="Straight Connector 128">
              <a:extLst>
                <a:ext uri="{FF2B5EF4-FFF2-40B4-BE49-F238E27FC236}">
                  <a16:creationId xmlns:a16="http://schemas.microsoft.com/office/drawing/2014/main" id="{64B279CF-30C6-487B-85D6-1EE919363FF9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0" name="Straight Arrow Connector 129">
              <a:extLst>
                <a:ext uri="{FF2B5EF4-FFF2-40B4-BE49-F238E27FC236}">
                  <a16:creationId xmlns:a16="http://schemas.microsoft.com/office/drawing/2014/main" id="{C9165308-E54B-4965-B7FB-F27BDC5AFCAC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28" name="Straight Arrow Connector 127">
            <a:extLst>
              <a:ext uri="{FF2B5EF4-FFF2-40B4-BE49-F238E27FC236}">
                <a16:creationId xmlns:a16="http://schemas.microsoft.com/office/drawing/2014/main" id="{E6AD33D0-FA57-4989-8146-4A7DDA81B3D0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97548</xdr:colOff>
      <xdr:row>8</xdr:row>
      <xdr:rowOff>131621</xdr:rowOff>
    </xdr:from>
    <xdr:to>
      <xdr:col>19</xdr:col>
      <xdr:colOff>463308</xdr:colOff>
      <xdr:row>10</xdr:row>
      <xdr:rowOff>451661</xdr:rowOff>
    </xdr:to>
    <xdr:grpSp>
      <xdr:nvGrpSpPr>
        <xdr:cNvPr id="133" name="Group 132">
          <a:extLst>
            <a:ext uri="{FF2B5EF4-FFF2-40B4-BE49-F238E27FC236}">
              <a16:creationId xmlns:a16="http://schemas.microsoft.com/office/drawing/2014/main" id="{A7718973-7271-4DFD-AC50-AD2C58A91414}"/>
            </a:ext>
          </a:extLst>
        </xdr:cNvPr>
        <xdr:cNvGrpSpPr/>
      </xdr:nvGrpSpPr>
      <xdr:grpSpPr>
        <a:xfrm rot="10800000">
          <a:off x="11153475" y="4675912"/>
          <a:ext cx="365760" cy="1456113"/>
          <a:chOff x="1418617" y="15324907"/>
          <a:chExt cx="259404" cy="1004743"/>
        </a:xfrm>
      </xdr:grpSpPr>
      <xdr:grpSp>
        <xdr:nvGrpSpPr>
          <xdr:cNvPr id="134" name="Group 133">
            <a:extLst>
              <a:ext uri="{FF2B5EF4-FFF2-40B4-BE49-F238E27FC236}">
                <a16:creationId xmlns:a16="http://schemas.microsoft.com/office/drawing/2014/main" id="{A1250125-C47F-4678-B8DC-B3EFD56ABF57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39" name="Straight Connector 138">
              <a:extLst>
                <a:ext uri="{FF2B5EF4-FFF2-40B4-BE49-F238E27FC236}">
                  <a16:creationId xmlns:a16="http://schemas.microsoft.com/office/drawing/2014/main" id="{988C69FB-2962-4C39-844F-D75EA986C71E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0" name="Straight Arrow Connector 139">
              <a:extLst>
                <a:ext uri="{FF2B5EF4-FFF2-40B4-BE49-F238E27FC236}">
                  <a16:creationId xmlns:a16="http://schemas.microsoft.com/office/drawing/2014/main" id="{764C24B6-7880-4727-9E45-964F627F0475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35" name="Group 134">
            <a:extLst>
              <a:ext uri="{FF2B5EF4-FFF2-40B4-BE49-F238E27FC236}">
                <a16:creationId xmlns:a16="http://schemas.microsoft.com/office/drawing/2014/main" id="{59772761-C9D8-477F-ADAA-73FC3047E528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37" name="Straight Connector 136">
              <a:extLst>
                <a:ext uri="{FF2B5EF4-FFF2-40B4-BE49-F238E27FC236}">
                  <a16:creationId xmlns:a16="http://schemas.microsoft.com/office/drawing/2014/main" id="{C82FB1D0-C28C-46FE-9AAF-3C775C792D02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8" name="Straight Arrow Connector 137">
              <a:extLst>
                <a:ext uri="{FF2B5EF4-FFF2-40B4-BE49-F238E27FC236}">
                  <a16:creationId xmlns:a16="http://schemas.microsoft.com/office/drawing/2014/main" id="{69D0691E-0CFB-4F2F-BCCF-1EAB7B72DD86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36" name="Straight Arrow Connector 135">
            <a:extLst>
              <a:ext uri="{FF2B5EF4-FFF2-40B4-BE49-F238E27FC236}">
                <a16:creationId xmlns:a16="http://schemas.microsoft.com/office/drawing/2014/main" id="{FBD8C1D4-99A4-4A5B-8766-B29394236584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99721</xdr:colOff>
      <xdr:row>6</xdr:row>
      <xdr:rowOff>294804</xdr:rowOff>
    </xdr:from>
    <xdr:to>
      <xdr:col>20</xdr:col>
      <xdr:colOff>306434</xdr:colOff>
      <xdr:row>6</xdr:row>
      <xdr:rowOff>513676</xdr:rowOff>
    </xdr:to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91BAFBDD-3155-437A-A5A2-4E306E49A77C}"/>
            </a:ext>
          </a:extLst>
        </xdr:cNvPr>
        <xdr:cNvSpPr txBox="1"/>
      </xdr:nvSpPr>
      <xdr:spPr>
        <a:xfrm>
          <a:off x="10386721" y="3723804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I-295 SB Ramps</a:t>
          </a:r>
        </a:p>
      </xdr:txBody>
    </xdr:sp>
    <xdr:clientData/>
  </xdr:twoCellAnchor>
  <xdr:twoCellAnchor>
    <xdr:from>
      <xdr:col>14</xdr:col>
      <xdr:colOff>83129</xdr:colOff>
      <xdr:row>9</xdr:row>
      <xdr:rowOff>283361</xdr:rowOff>
    </xdr:from>
    <xdr:to>
      <xdr:col>14</xdr:col>
      <xdr:colOff>448889</xdr:colOff>
      <xdr:row>9</xdr:row>
      <xdr:rowOff>283361</xdr:rowOff>
    </xdr:to>
    <xdr:cxnSp macro="">
      <xdr:nvCxnSpPr>
        <xdr:cNvPr id="144" name="Straight Arrow Connector 143">
          <a:extLst>
            <a:ext uri="{FF2B5EF4-FFF2-40B4-BE49-F238E27FC236}">
              <a16:creationId xmlns:a16="http://schemas.microsoft.com/office/drawing/2014/main" id="{11E6098C-318D-4F8D-B6CD-D3101A7CDF07}"/>
            </a:ext>
          </a:extLst>
        </xdr:cNvPr>
        <xdr:cNvCxnSpPr/>
      </xdr:nvCxnSpPr>
      <xdr:spPr>
        <a:xfrm flipH="1">
          <a:off x="8084129" y="3140861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83128</xdr:colOff>
      <xdr:row>12</xdr:row>
      <xdr:rowOff>266043</xdr:rowOff>
    </xdr:from>
    <xdr:to>
      <xdr:col>10</xdr:col>
      <xdr:colOff>448888</xdr:colOff>
      <xdr:row>12</xdr:row>
      <xdr:rowOff>266043</xdr:rowOff>
    </xdr:to>
    <xdr:cxnSp macro="">
      <xdr:nvCxnSpPr>
        <xdr:cNvPr id="145" name="Straight Arrow Connector 144">
          <a:extLst>
            <a:ext uri="{FF2B5EF4-FFF2-40B4-BE49-F238E27FC236}">
              <a16:creationId xmlns:a16="http://schemas.microsoft.com/office/drawing/2014/main" id="{7051B8FC-3123-47B9-B444-806D69C05ECC}"/>
            </a:ext>
          </a:extLst>
        </xdr:cNvPr>
        <xdr:cNvCxnSpPr/>
      </xdr:nvCxnSpPr>
      <xdr:spPr>
        <a:xfrm rot="10800000" flipH="1">
          <a:off x="5798128" y="4838043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62347</xdr:colOff>
      <xdr:row>12</xdr:row>
      <xdr:rowOff>297215</xdr:rowOff>
    </xdr:from>
    <xdr:to>
      <xdr:col>14</xdr:col>
      <xdr:colOff>428107</xdr:colOff>
      <xdr:row>12</xdr:row>
      <xdr:rowOff>297215</xdr:rowOff>
    </xdr:to>
    <xdr:cxnSp macro="">
      <xdr:nvCxnSpPr>
        <xdr:cNvPr id="146" name="Straight Arrow Connector 145">
          <a:extLst>
            <a:ext uri="{FF2B5EF4-FFF2-40B4-BE49-F238E27FC236}">
              <a16:creationId xmlns:a16="http://schemas.microsoft.com/office/drawing/2014/main" id="{B8096A93-FECE-4559-AC96-D48065EDA6D6}"/>
            </a:ext>
          </a:extLst>
        </xdr:cNvPr>
        <xdr:cNvCxnSpPr/>
      </xdr:nvCxnSpPr>
      <xdr:spPr>
        <a:xfrm rot="10800000" flipH="1">
          <a:off x="8063347" y="486921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130799</xdr:colOff>
      <xdr:row>11</xdr:row>
      <xdr:rowOff>119152</xdr:rowOff>
    </xdr:from>
    <xdr:to>
      <xdr:col>34</xdr:col>
      <xdr:colOff>450839</xdr:colOff>
      <xdr:row>11</xdr:row>
      <xdr:rowOff>484912</xdr:rowOff>
    </xdr:to>
    <xdr:grpSp>
      <xdr:nvGrpSpPr>
        <xdr:cNvPr id="149" name="Group 148">
          <a:extLst>
            <a:ext uri="{FF2B5EF4-FFF2-40B4-BE49-F238E27FC236}">
              <a16:creationId xmlns:a16="http://schemas.microsoft.com/office/drawing/2014/main" id="{58CB9CF7-51AE-453C-A6E7-8B4EC6F2A9D1}"/>
            </a:ext>
          </a:extLst>
        </xdr:cNvPr>
        <xdr:cNvGrpSpPr/>
      </xdr:nvGrpSpPr>
      <xdr:grpSpPr>
        <a:xfrm rot="16200000">
          <a:off x="19310339" y="5808521"/>
          <a:ext cx="365760" cy="1483822"/>
          <a:chOff x="1418617" y="15324907"/>
          <a:chExt cx="259404" cy="1004743"/>
        </a:xfrm>
      </xdr:grpSpPr>
      <xdr:grpSp>
        <xdr:nvGrpSpPr>
          <xdr:cNvPr id="150" name="Group 149">
            <a:extLst>
              <a:ext uri="{FF2B5EF4-FFF2-40B4-BE49-F238E27FC236}">
                <a16:creationId xmlns:a16="http://schemas.microsoft.com/office/drawing/2014/main" id="{B2EB62F3-F4E8-43E3-BAF5-57F8074862C3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55" name="Straight Connector 154">
              <a:extLst>
                <a:ext uri="{FF2B5EF4-FFF2-40B4-BE49-F238E27FC236}">
                  <a16:creationId xmlns:a16="http://schemas.microsoft.com/office/drawing/2014/main" id="{048AE197-4FEF-4AAE-A272-6DB0080C2B4A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6" name="Straight Arrow Connector 155">
              <a:extLst>
                <a:ext uri="{FF2B5EF4-FFF2-40B4-BE49-F238E27FC236}">
                  <a16:creationId xmlns:a16="http://schemas.microsoft.com/office/drawing/2014/main" id="{A8F80D66-242E-4A1D-B98E-C740F9A7CB8A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51" name="Group 150">
            <a:extLst>
              <a:ext uri="{FF2B5EF4-FFF2-40B4-BE49-F238E27FC236}">
                <a16:creationId xmlns:a16="http://schemas.microsoft.com/office/drawing/2014/main" id="{E2BA54C4-4062-4E83-9356-5641351FB90D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53" name="Straight Connector 152">
              <a:extLst>
                <a:ext uri="{FF2B5EF4-FFF2-40B4-BE49-F238E27FC236}">
                  <a16:creationId xmlns:a16="http://schemas.microsoft.com/office/drawing/2014/main" id="{E132041B-C895-464C-9829-9D6E2773906C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4" name="Straight Arrow Connector 153">
              <a:extLst>
                <a:ext uri="{FF2B5EF4-FFF2-40B4-BE49-F238E27FC236}">
                  <a16:creationId xmlns:a16="http://schemas.microsoft.com/office/drawing/2014/main" id="{89913D3E-A51A-4761-BADE-D031297A4373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52" name="Straight Arrow Connector 151">
            <a:extLst>
              <a:ext uri="{FF2B5EF4-FFF2-40B4-BE49-F238E27FC236}">
                <a16:creationId xmlns:a16="http://schemas.microsoft.com/office/drawing/2014/main" id="{11C6AA38-A874-47AB-9864-E9B9973AFCE7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0</xdr:colOff>
      <xdr:row>7</xdr:row>
      <xdr:rowOff>190500</xdr:rowOff>
    </xdr:from>
    <xdr:to>
      <xdr:col>32</xdr:col>
      <xdr:colOff>1</xdr:colOff>
      <xdr:row>14</xdr:row>
      <xdr:rowOff>68036</xdr:rowOff>
    </xdr:to>
    <xdr:cxnSp macro="">
      <xdr:nvCxnSpPr>
        <xdr:cNvPr id="157" name="Straight Connector 156">
          <a:extLst>
            <a:ext uri="{FF2B5EF4-FFF2-40B4-BE49-F238E27FC236}">
              <a16:creationId xmlns:a16="http://schemas.microsoft.com/office/drawing/2014/main" id="{1347582B-6D43-4A57-8F09-C345484764BA}"/>
            </a:ext>
          </a:extLst>
        </xdr:cNvPr>
        <xdr:cNvCxnSpPr>
          <a:cxnSpLocks/>
        </xdr:cNvCxnSpPr>
      </xdr:nvCxnSpPr>
      <xdr:spPr>
        <a:xfrm flipH="1">
          <a:off x="10858500" y="1905000"/>
          <a:ext cx="1" cy="387803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104475</xdr:colOff>
      <xdr:row>11</xdr:row>
      <xdr:rowOff>121231</xdr:rowOff>
    </xdr:from>
    <xdr:to>
      <xdr:col>31</xdr:col>
      <xdr:colOff>470235</xdr:colOff>
      <xdr:row>13</xdr:row>
      <xdr:rowOff>441271</xdr:rowOff>
    </xdr:to>
    <xdr:grpSp>
      <xdr:nvGrpSpPr>
        <xdr:cNvPr id="158" name="Group 157">
          <a:extLst>
            <a:ext uri="{FF2B5EF4-FFF2-40B4-BE49-F238E27FC236}">
              <a16:creationId xmlns:a16="http://schemas.microsoft.com/office/drawing/2014/main" id="{4038BDB3-2AFB-4B35-ABEC-CBE681258E68}"/>
            </a:ext>
          </a:extLst>
        </xdr:cNvPr>
        <xdr:cNvGrpSpPr/>
      </xdr:nvGrpSpPr>
      <xdr:grpSpPr>
        <a:xfrm>
          <a:off x="18143093" y="6369631"/>
          <a:ext cx="365760" cy="1456113"/>
          <a:chOff x="1418617" y="15324907"/>
          <a:chExt cx="259404" cy="1004743"/>
        </a:xfrm>
      </xdr:grpSpPr>
      <xdr:grpSp>
        <xdr:nvGrpSpPr>
          <xdr:cNvPr id="159" name="Group 158">
            <a:extLst>
              <a:ext uri="{FF2B5EF4-FFF2-40B4-BE49-F238E27FC236}">
                <a16:creationId xmlns:a16="http://schemas.microsoft.com/office/drawing/2014/main" id="{C168DCAA-FBDA-4724-88AD-9DF100F6C755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64" name="Straight Connector 163">
              <a:extLst>
                <a:ext uri="{FF2B5EF4-FFF2-40B4-BE49-F238E27FC236}">
                  <a16:creationId xmlns:a16="http://schemas.microsoft.com/office/drawing/2014/main" id="{911CE902-76A7-4E0B-8468-F468071E6B8E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5" name="Straight Arrow Connector 164">
              <a:extLst>
                <a:ext uri="{FF2B5EF4-FFF2-40B4-BE49-F238E27FC236}">
                  <a16:creationId xmlns:a16="http://schemas.microsoft.com/office/drawing/2014/main" id="{1CB0326B-04E1-4883-9F73-E226C351C6AC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60" name="Group 159">
            <a:extLst>
              <a:ext uri="{FF2B5EF4-FFF2-40B4-BE49-F238E27FC236}">
                <a16:creationId xmlns:a16="http://schemas.microsoft.com/office/drawing/2014/main" id="{476D57C6-E5A9-4442-8BD2-9265DA0EE496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62" name="Straight Connector 161">
              <a:extLst>
                <a:ext uri="{FF2B5EF4-FFF2-40B4-BE49-F238E27FC236}">
                  <a16:creationId xmlns:a16="http://schemas.microsoft.com/office/drawing/2014/main" id="{94AFA904-D7B9-4540-8985-3968173A9A47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3" name="Straight Arrow Connector 162">
              <a:extLst>
                <a:ext uri="{FF2B5EF4-FFF2-40B4-BE49-F238E27FC236}">
                  <a16:creationId xmlns:a16="http://schemas.microsoft.com/office/drawing/2014/main" id="{7CD7C413-D766-473E-885E-79B68D3EC390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61" name="Straight Arrow Connector 160">
            <a:extLst>
              <a:ext uri="{FF2B5EF4-FFF2-40B4-BE49-F238E27FC236}">
                <a16:creationId xmlns:a16="http://schemas.microsoft.com/office/drawing/2014/main" id="{A8668543-B083-46F1-887B-A0C2AE49DD78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89235</xdr:colOff>
      <xdr:row>10</xdr:row>
      <xdr:rowOff>94907</xdr:rowOff>
    </xdr:from>
    <xdr:to>
      <xdr:col>31</xdr:col>
      <xdr:colOff>409275</xdr:colOff>
      <xdr:row>10</xdr:row>
      <xdr:rowOff>460667</xdr:rowOff>
    </xdr:to>
    <xdr:grpSp>
      <xdr:nvGrpSpPr>
        <xdr:cNvPr id="166" name="Group 165">
          <a:extLst>
            <a:ext uri="{FF2B5EF4-FFF2-40B4-BE49-F238E27FC236}">
              <a16:creationId xmlns:a16="http://schemas.microsoft.com/office/drawing/2014/main" id="{E4B8E1FA-63A7-4DE5-B547-CA2A1D6F84A9}"/>
            </a:ext>
          </a:extLst>
        </xdr:cNvPr>
        <xdr:cNvGrpSpPr/>
      </xdr:nvGrpSpPr>
      <xdr:grpSpPr>
        <a:xfrm rot="5400000">
          <a:off x="17523102" y="5216240"/>
          <a:ext cx="365760" cy="1483822"/>
          <a:chOff x="1418617" y="15324907"/>
          <a:chExt cx="259404" cy="1004743"/>
        </a:xfrm>
      </xdr:grpSpPr>
      <xdr:grpSp>
        <xdr:nvGrpSpPr>
          <xdr:cNvPr id="167" name="Group 166">
            <a:extLst>
              <a:ext uri="{FF2B5EF4-FFF2-40B4-BE49-F238E27FC236}">
                <a16:creationId xmlns:a16="http://schemas.microsoft.com/office/drawing/2014/main" id="{EF58FBC8-E5D1-4006-8FF3-5339A673E506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72" name="Straight Connector 171">
              <a:extLst>
                <a:ext uri="{FF2B5EF4-FFF2-40B4-BE49-F238E27FC236}">
                  <a16:creationId xmlns:a16="http://schemas.microsoft.com/office/drawing/2014/main" id="{E04C8398-324E-4028-A976-0D8AF9C2823F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3" name="Straight Arrow Connector 172">
              <a:extLst>
                <a:ext uri="{FF2B5EF4-FFF2-40B4-BE49-F238E27FC236}">
                  <a16:creationId xmlns:a16="http://schemas.microsoft.com/office/drawing/2014/main" id="{46E77720-21F4-4906-B965-C91C37ACE684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68" name="Group 167">
            <a:extLst>
              <a:ext uri="{FF2B5EF4-FFF2-40B4-BE49-F238E27FC236}">
                <a16:creationId xmlns:a16="http://schemas.microsoft.com/office/drawing/2014/main" id="{29147D99-0DB2-4236-86E7-FF1F112BFBDE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70" name="Straight Connector 169">
              <a:extLst>
                <a:ext uri="{FF2B5EF4-FFF2-40B4-BE49-F238E27FC236}">
                  <a16:creationId xmlns:a16="http://schemas.microsoft.com/office/drawing/2014/main" id="{BDAEAEF0-FA41-49C5-93C5-C81A57F9952C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1" name="Straight Arrow Connector 170">
              <a:extLst>
                <a:ext uri="{FF2B5EF4-FFF2-40B4-BE49-F238E27FC236}">
                  <a16:creationId xmlns:a16="http://schemas.microsoft.com/office/drawing/2014/main" id="{A81812ED-BA66-430A-9B9D-1311B9A77D91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69" name="Straight Arrow Connector 168">
            <a:extLst>
              <a:ext uri="{FF2B5EF4-FFF2-40B4-BE49-F238E27FC236}">
                <a16:creationId xmlns:a16="http://schemas.microsoft.com/office/drawing/2014/main" id="{2867BCC6-58E7-48FB-9AE7-B7F76EEEE4B6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97548</xdr:colOff>
      <xdr:row>8</xdr:row>
      <xdr:rowOff>131621</xdr:rowOff>
    </xdr:from>
    <xdr:to>
      <xdr:col>32</xdr:col>
      <xdr:colOff>463308</xdr:colOff>
      <xdr:row>10</xdr:row>
      <xdr:rowOff>451661</xdr:rowOff>
    </xdr:to>
    <xdr:grpSp>
      <xdr:nvGrpSpPr>
        <xdr:cNvPr id="174" name="Group 173">
          <a:extLst>
            <a:ext uri="{FF2B5EF4-FFF2-40B4-BE49-F238E27FC236}">
              <a16:creationId xmlns:a16="http://schemas.microsoft.com/office/drawing/2014/main" id="{A495C94C-A763-41A8-8314-AEB9D23E6198}"/>
            </a:ext>
          </a:extLst>
        </xdr:cNvPr>
        <xdr:cNvGrpSpPr/>
      </xdr:nvGrpSpPr>
      <xdr:grpSpPr>
        <a:xfrm rot="10800000">
          <a:off x="18718057" y="4675912"/>
          <a:ext cx="365760" cy="1456113"/>
          <a:chOff x="1418617" y="15324907"/>
          <a:chExt cx="259404" cy="1004743"/>
        </a:xfrm>
      </xdr:grpSpPr>
      <xdr:grpSp>
        <xdr:nvGrpSpPr>
          <xdr:cNvPr id="175" name="Group 174">
            <a:extLst>
              <a:ext uri="{FF2B5EF4-FFF2-40B4-BE49-F238E27FC236}">
                <a16:creationId xmlns:a16="http://schemas.microsoft.com/office/drawing/2014/main" id="{28E6D44A-3DBE-41C5-9E52-3D40ED54BFEE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80" name="Straight Connector 179">
              <a:extLst>
                <a:ext uri="{FF2B5EF4-FFF2-40B4-BE49-F238E27FC236}">
                  <a16:creationId xmlns:a16="http://schemas.microsoft.com/office/drawing/2014/main" id="{31460DF6-40B5-4DB4-B699-8B3369ED0B2B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1" name="Straight Arrow Connector 180">
              <a:extLst>
                <a:ext uri="{FF2B5EF4-FFF2-40B4-BE49-F238E27FC236}">
                  <a16:creationId xmlns:a16="http://schemas.microsoft.com/office/drawing/2014/main" id="{D03EB5C5-2C7A-4B78-92F4-18DE9CDEF1D3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76" name="Group 175">
            <a:extLst>
              <a:ext uri="{FF2B5EF4-FFF2-40B4-BE49-F238E27FC236}">
                <a16:creationId xmlns:a16="http://schemas.microsoft.com/office/drawing/2014/main" id="{AC7C6A8C-11C9-40E7-9F4B-7593F5AB20E2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78" name="Straight Connector 177">
              <a:extLst>
                <a:ext uri="{FF2B5EF4-FFF2-40B4-BE49-F238E27FC236}">
                  <a16:creationId xmlns:a16="http://schemas.microsoft.com/office/drawing/2014/main" id="{DF32B878-F922-4F2B-99D3-B18749F0ED83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9" name="Straight Arrow Connector 178">
              <a:extLst>
                <a:ext uri="{FF2B5EF4-FFF2-40B4-BE49-F238E27FC236}">
                  <a16:creationId xmlns:a16="http://schemas.microsoft.com/office/drawing/2014/main" id="{1FEBB34A-A204-4159-AA51-CE6C6F848324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77" name="Straight Arrow Connector 176">
            <a:extLst>
              <a:ext uri="{FF2B5EF4-FFF2-40B4-BE49-F238E27FC236}">
                <a16:creationId xmlns:a16="http://schemas.microsoft.com/office/drawing/2014/main" id="{22895040-15B8-4EF4-9BD2-7CBEFB0FFD20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151675</xdr:colOff>
      <xdr:row>6</xdr:row>
      <xdr:rowOff>277486</xdr:rowOff>
    </xdr:from>
    <xdr:to>
      <xdr:col>33</xdr:col>
      <xdr:colOff>358388</xdr:colOff>
      <xdr:row>6</xdr:row>
      <xdr:rowOff>496358</xdr:rowOff>
    </xdr:to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499E10A0-7639-4E28-BC0A-8BA96309E5B3}"/>
            </a:ext>
          </a:extLst>
        </xdr:cNvPr>
        <xdr:cNvSpPr txBox="1"/>
      </xdr:nvSpPr>
      <xdr:spPr>
        <a:xfrm>
          <a:off x="10438675" y="1420486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I-295 NB Ramps</a:t>
          </a:r>
        </a:p>
      </xdr:txBody>
    </xdr:sp>
    <xdr:clientData/>
  </xdr:twoCellAnchor>
  <xdr:twoCellAnchor>
    <xdr:from>
      <xdr:col>45</xdr:col>
      <xdr:colOff>130799</xdr:colOff>
      <xdr:row>11</xdr:row>
      <xdr:rowOff>119152</xdr:rowOff>
    </xdr:from>
    <xdr:to>
      <xdr:col>47</xdr:col>
      <xdr:colOff>450839</xdr:colOff>
      <xdr:row>11</xdr:row>
      <xdr:rowOff>484912</xdr:rowOff>
    </xdr:to>
    <xdr:grpSp>
      <xdr:nvGrpSpPr>
        <xdr:cNvPr id="183" name="Group 182">
          <a:extLst>
            <a:ext uri="{FF2B5EF4-FFF2-40B4-BE49-F238E27FC236}">
              <a16:creationId xmlns:a16="http://schemas.microsoft.com/office/drawing/2014/main" id="{957C51F4-C6CC-41B2-8F91-8ADAC11103F0}"/>
            </a:ext>
          </a:extLst>
        </xdr:cNvPr>
        <xdr:cNvGrpSpPr/>
      </xdr:nvGrpSpPr>
      <xdr:grpSpPr>
        <a:xfrm rot="16200000">
          <a:off x="26874921" y="5808521"/>
          <a:ext cx="365760" cy="1483822"/>
          <a:chOff x="1418617" y="15324907"/>
          <a:chExt cx="259404" cy="1004743"/>
        </a:xfrm>
      </xdr:grpSpPr>
      <xdr:grpSp>
        <xdr:nvGrpSpPr>
          <xdr:cNvPr id="184" name="Group 183">
            <a:extLst>
              <a:ext uri="{FF2B5EF4-FFF2-40B4-BE49-F238E27FC236}">
                <a16:creationId xmlns:a16="http://schemas.microsoft.com/office/drawing/2014/main" id="{3AA770C3-131B-4DFC-AE49-AD0C28332672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89" name="Straight Connector 188">
              <a:extLst>
                <a:ext uri="{FF2B5EF4-FFF2-40B4-BE49-F238E27FC236}">
                  <a16:creationId xmlns:a16="http://schemas.microsoft.com/office/drawing/2014/main" id="{A345526B-3B4D-4538-8898-9BF8942A76A7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0" name="Straight Arrow Connector 189">
              <a:extLst>
                <a:ext uri="{FF2B5EF4-FFF2-40B4-BE49-F238E27FC236}">
                  <a16:creationId xmlns:a16="http://schemas.microsoft.com/office/drawing/2014/main" id="{DD3C8D6B-09C1-4F99-AEE5-C17C1D9EEBB3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85" name="Group 184">
            <a:extLst>
              <a:ext uri="{FF2B5EF4-FFF2-40B4-BE49-F238E27FC236}">
                <a16:creationId xmlns:a16="http://schemas.microsoft.com/office/drawing/2014/main" id="{B6BA773F-9386-42E5-8145-4B5894973E7D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87" name="Straight Connector 186">
              <a:extLst>
                <a:ext uri="{FF2B5EF4-FFF2-40B4-BE49-F238E27FC236}">
                  <a16:creationId xmlns:a16="http://schemas.microsoft.com/office/drawing/2014/main" id="{4785E246-E41D-4D55-9C76-898438467A49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8" name="Straight Arrow Connector 187">
              <a:extLst>
                <a:ext uri="{FF2B5EF4-FFF2-40B4-BE49-F238E27FC236}">
                  <a16:creationId xmlns:a16="http://schemas.microsoft.com/office/drawing/2014/main" id="{94AB9006-B93B-40D9-9291-C846598CA172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86" name="Straight Arrow Connector 185">
            <a:extLst>
              <a:ext uri="{FF2B5EF4-FFF2-40B4-BE49-F238E27FC236}">
                <a16:creationId xmlns:a16="http://schemas.microsoft.com/office/drawing/2014/main" id="{F13500DE-79A8-4B27-BF03-25B2AE4F606A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0</xdr:colOff>
      <xdr:row>7</xdr:row>
      <xdr:rowOff>190500</xdr:rowOff>
    </xdr:from>
    <xdr:to>
      <xdr:col>45</xdr:col>
      <xdr:colOff>0</xdr:colOff>
      <xdr:row>118</xdr:row>
      <xdr:rowOff>69273</xdr:rowOff>
    </xdr:to>
    <xdr:cxnSp macro="">
      <xdr:nvCxnSpPr>
        <xdr:cNvPr id="191" name="Straight Connector 190">
          <a:extLst>
            <a:ext uri="{FF2B5EF4-FFF2-40B4-BE49-F238E27FC236}">
              <a16:creationId xmlns:a16="http://schemas.microsoft.com/office/drawing/2014/main" id="{DDA4E328-F761-4E9D-9A53-8A1533BF1C3A}"/>
            </a:ext>
          </a:extLst>
        </xdr:cNvPr>
        <xdr:cNvCxnSpPr>
          <a:cxnSpLocks/>
        </xdr:cNvCxnSpPr>
      </xdr:nvCxnSpPr>
      <xdr:spPr>
        <a:xfrm>
          <a:off x="25717500" y="4191000"/>
          <a:ext cx="0" cy="6331527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104475</xdr:colOff>
      <xdr:row>11</xdr:row>
      <xdr:rowOff>121231</xdr:rowOff>
    </xdr:from>
    <xdr:to>
      <xdr:col>44</xdr:col>
      <xdr:colOff>470235</xdr:colOff>
      <xdr:row>13</xdr:row>
      <xdr:rowOff>441271</xdr:rowOff>
    </xdr:to>
    <xdr:grpSp>
      <xdr:nvGrpSpPr>
        <xdr:cNvPr id="192" name="Group 191">
          <a:extLst>
            <a:ext uri="{FF2B5EF4-FFF2-40B4-BE49-F238E27FC236}">
              <a16:creationId xmlns:a16="http://schemas.microsoft.com/office/drawing/2014/main" id="{81A8A8C5-C2DB-490F-A975-4CB9465871FD}"/>
            </a:ext>
          </a:extLst>
        </xdr:cNvPr>
        <xdr:cNvGrpSpPr/>
      </xdr:nvGrpSpPr>
      <xdr:grpSpPr>
        <a:xfrm>
          <a:off x="25707675" y="6369631"/>
          <a:ext cx="365760" cy="1456113"/>
          <a:chOff x="1418617" y="15324907"/>
          <a:chExt cx="259404" cy="1004743"/>
        </a:xfrm>
      </xdr:grpSpPr>
      <xdr:grpSp>
        <xdr:nvGrpSpPr>
          <xdr:cNvPr id="193" name="Group 192">
            <a:extLst>
              <a:ext uri="{FF2B5EF4-FFF2-40B4-BE49-F238E27FC236}">
                <a16:creationId xmlns:a16="http://schemas.microsoft.com/office/drawing/2014/main" id="{F1AE600D-4C13-4357-8687-6F70D129742A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98" name="Straight Connector 197">
              <a:extLst>
                <a:ext uri="{FF2B5EF4-FFF2-40B4-BE49-F238E27FC236}">
                  <a16:creationId xmlns:a16="http://schemas.microsoft.com/office/drawing/2014/main" id="{269B04D8-1B02-44C9-95ED-D18B9CA83D38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9" name="Straight Arrow Connector 198">
              <a:extLst>
                <a:ext uri="{FF2B5EF4-FFF2-40B4-BE49-F238E27FC236}">
                  <a16:creationId xmlns:a16="http://schemas.microsoft.com/office/drawing/2014/main" id="{F81D5C70-786B-4B5B-98BB-C52F313C8E2A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94" name="Group 193">
            <a:extLst>
              <a:ext uri="{FF2B5EF4-FFF2-40B4-BE49-F238E27FC236}">
                <a16:creationId xmlns:a16="http://schemas.microsoft.com/office/drawing/2014/main" id="{A488D751-4556-4B65-B8DE-174CC7D759CE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96" name="Straight Connector 195">
              <a:extLst>
                <a:ext uri="{FF2B5EF4-FFF2-40B4-BE49-F238E27FC236}">
                  <a16:creationId xmlns:a16="http://schemas.microsoft.com/office/drawing/2014/main" id="{EF69A1C4-188A-4A81-AAC8-4077F830B2F5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7" name="Straight Arrow Connector 196">
              <a:extLst>
                <a:ext uri="{FF2B5EF4-FFF2-40B4-BE49-F238E27FC236}">
                  <a16:creationId xmlns:a16="http://schemas.microsoft.com/office/drawing/2014/main" id="{7040851F-BE27-449D-AA26-DA2BF437005E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95" name="Straight Arrow Connector 194">
            <a:extLst>
              <a:ext uri="{FF2B5EF4-FFF2-40B4-BE49-F238E27FC236}">
                <a16:creationId xmlns:a16="http://schemas.microsoft.com/office/drawing/2014/main" id="{E86AD149-964A-46B9-8579-9C8DB0115676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89235</xdr:colOff>
      <xdr:row>10</xdr:row>
      <xdr:rowOff>94907</xdr:rowOff>
    </xdr:from>
    <xdr:to>
      <xdr:col>44</xdr:col>
      <xdr:colOff>409275</xdr:colOff>
      <xdr:row>10</xdr:row>
      <xdr:rowOff>460667</xdr:rowOff>
    </xdr:to>
    <xdr:grpSp>
      <xdr:nvGrpSpPr>
        <xdr:cNvPr id="200" name="Group 199">
          <a:extLst>
            <a:ext uri="{FF2B5EF4-FFF2-40B4-BE49-F238E27FC236}">
              <a16:creationId xmlns:a16="http://schemas.microsoft.com/office/drawing/2014/main" id="{C1620601-7100-4906-B998-0A332134F1F6}"/>
            </a:ext>
          </a:extLst>
        </xdr:cNvPr>
        <xdr:cNvGrpSpPr/>
      </xdr:nvGrpSpPr>
      <xdr:grpSpPr>
        <a:xfrm rot="5400000">
          <a:off x="25087684" y="5216240"/>
          <a:ext cx="365760" cy="1483822"/>
          <a:chOff x="1418617" y="15324907"/>
          <a:chExt cx="259404" cy="1004743"/>
        </a:xfrm>
      </xdr:grpSpPr>
      <xdr:grpSp>
        <xdr:nvGrpSpPr>
          <xdr:cNvPr id="201" name="Group 200">
            <a:extLst>
              <a:ext uri="{FF2B5EF4-FFF2-40B4-BE49-F238E27FC236}">
                <a16:creationId xmlns:a16="http://schemas.microsoft.com/office/drawing/2014/main" id="{F8278FE4-FAC6-4B80-9F06-B045B6021B05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06" name="Straight Connector 205">
              <a:extLst>
                <a:ext uri="{FF2B5EF4-FFF2-40B4-BE49-F238E27FC236}">
                  <a16:creationId xmlns:a16="http://schemas.microsoft.com/office/drawing/2014/main" id="{07832701-6B8B-4EFE-B3C9-BD456635581A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7" name="Straight Arrow Connector 206">
              <a:extLst>
                <a:ext uri="{FF2B5EF4-FFF2-40B4-BE49-F238E27FC236}">
                  <a16:creationId xmlns:a16="http://schemas.microsoft.com/office/drawing/2014/main" id="{AC3729BA-C270-4EB4-9D7D-777D3E47D694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02" name="Group 201">
            <a:extLst>
              <a:ext uri="{FF2B5EF4-FFF2-40B4-BE49-F238E27FC236}">
                <a16:creationId xmlns:a16="http://schemas.microsoft.com/office/drawing/2014/main" id="{4EB72569-2EBA-4AA7-B5FC-32701265A115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04" name="Straight Connector 203">
              <a:extLst>
                <a:ext uri="{FF2B5EF4-FFF2-40B4-BE49-F238E27FC236}">
                  <a16:creationId xmlns:a16="http://schemas.microsoft.com/office/drawing/2014/main" id="{6CCEB0B7-0F5A-4F4E-A50B-E1F935EDE08B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5" name="Straight Arrow Connector 204">
              <a:extLst>
                <a:ext uri="{FF2B5EF4-FFF2-40B4-BE49-F238E27FC236}">
                  <a16:creationId xmlns:a16="http://schemas.microsoft.com/office/drawing/2014/main" id="{6C81F1CE-7865-4291-AFE2-24B6D9F074B5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03" name="Straight Arrow Connector 202">
            <a:extLst>
              <a:ext uri="{FF2B5EF4-FFF2-40B4-BE49-F238E27FC236}">
                <a16:creationId xmlns:a16="http://schemas.microsoft.com/office/drawing/2014/main" id="{53F42D30-660A-4967-B138-DACF9CE1029A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97548</xdr:colOff>
      <xdr:row>8</xdr:row>
      <xdr:rowOff>131621</xdr:rowOff>
    </xdr:from>
    <xdr:to>
      <xdr:col>45</xdr:col>
      <xdr:colOff>463308</xdr:colOff>
      <xdr:row>10</xdr:row>
      <xdr:rowOff>451661</xdr:rowOff>
    </xdr:to>
    <xdr:grpSp>
      <xdr:nvGrpSpPr>
        <xdr:cNvPr id="208" name="Group 207">
          <a:extLst>
            <a:ext uri="{FF2B5EF4-FFF2-40B4-BE49-F238E27FC236}">
              <a16:creationId xmlns:a16="http://schemas.microsoft.com/office/drawing/2014/main" id="{77E60931-5173-43F5-BFCB-89C1A1945A3D}"/>
            </a:ext>
          </a:extLst>
        </xdr:cNvPr>
        <xdr:cNvGrpSpPr/>
      </xdr:nvGrpSpPr>
      <xdr:grpSpPr>
        <a:xfrm rot="10800000">
          <a:off x="26282639" y="4675912"/>
          <a:ext cx="365760" cy="1456113"/>
          <a:chOff x="1418617" y="15324907"/>
          <a:chExt cx="259404" cy="1004743"/>
        </a:xfrm>
      </xdr:grpSpPr>
      <xdr:grpSp>
        <xdr:nvGrpSpPr>
          <xdr:cNvPr id="209" name="Group 208">
            <a:extLst>
              <a:ext uri="{FF2B5EF4-FFF2-40B4-BE49-F238E27FC236}">
                <a16:creationId xmlns:a16="http://schemas.microsoft.com/office/drawing/2014/main" id="{437A8EF4-B1F7-4CB9-916E-F968D7C85CDA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14" name="Straight Connector 213">
              <a:extLst>
                <a:ext uri="{FF2B5EF4-FFF2-40B4-BE49-F238E27FC236}">
                  <a16:creationId xmlns:a16="http://schemas.microsoft.com/office/drawing/2014/main" id="{62D66161-0BAB-4464-8FE2-B94B8D1BA2EF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5" name="Straight Arrow Connector 214">
              <a:extLst>
                <a:ext uri="{FF2B5EF4-FFF2-40B4-BE49-F238E27FC236}">
                  <a16:creationId xmlns:a16="http://schemas.microsoft.com/office/drawing/2014/main" id="{B9EEEB1C-7376-4CB9-A55A-1AF7773AF99D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10" name="Group 209">
            <a:extLst>
              <a:ext uri="{FF2B5EF4-FFF2-40B4-BE49-F238E27FC236}">
                <a16:creationId xmlns:a16="http://schemas.microsoft.com/office/drawing/2014/main" id="{445D1AB5-9F1F-45F9-BF80-BB4DD1A73542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12" name="Straight Connector 211">
              <a:extLst>
                <a:ext uri="{FF2B5EF4-FFF2-40B4-BE49-F238E27FC236}">
                  <a16:creationId xmlns:a16="http://schemas.microsoft.com/office/drawing/2014/main" id="{81487115-18CF-49C1-A461-D84492DAFEE1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3" name="Straight Arrow Connector 212">
              <a:extLst>
                <a:ext uri="{FF2B5EF4-FFF2-40B4-BE49-F238E27FC236}">
                  <a16:creationId xmlns:a16="http://schemas.microsoft.com/office/drawing/2014/main" id="{707195C7-4D1D-44AC-B01D-2B4F85701E58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11" name="Straight Arrow Connector 210">
            <a:extLst>
              <a:ext uri="{FF2B5EF4-FFF2-40B4-BE49-F238E27FC236}">
                <a16:creationId xmlns:a16="http://schemas.microsoft.com/office/drawing/2014/main" id="{3F94404C-E0D1-4ADB-B129-D48905E3C623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151676</xdr:colOff>
      <xdr:row>6</xdr:row>
      <xdr:rowOff>277486</xdr:rowOff>
    </xdr:from>
    <xdr:to>
      <xdr:col>45</xdr:col>
      <xdr:colOff>450274</xdr:colOff>
      <xdr:row>7</xdr:row>
      <xdr:rowOff>17318</xdr:rowOff>
    </xdr:to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B8435B9F-43E5-451F-B552-6C1A82F3267F}"/>
            </a:ext>
          </a:extLst>
        </xdr:cNvPr>
        <xdr:cNvSpPr txBox="1"/>
      </xdr:nvSpPr>
      <xdr:spPr>
        <a:xfrm>
          <a:off x="25297676" y="1420486"/>
          <a:ext cx="870098" cy="3113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US Route 1</a:t>
          </a:r>
        </a:p>
      </xdr:txBody>
    </xdr:sp>
    <xdr:clientData/>
  </xdr:twoCellAnchor>
  <xdr:twoCellAnchor>
    <xdr:from>
      <xdr:col>23</xdr:col>
      <xdr:colOff>103910</xdr:colOff>
      <xdr:row>9</xdr:row>
      <xdr:rowOff>252189</xdr:rowOff>
    </xdr:from>
    <xdr:to>
      <xdr:col>23</xdr:col>
      <xdr:colOff>469670</xdr:colOff>
      <xdr:row>9</xdr:row>
      <xdr:rowOff>252189</xdr:rowOff>
    </xdr:to>
    <xdr:cxnSp macro="">
      <xdr:nvCxnSpPr>
        <xdr:cNvPr id="219" name="Straight Arrow Connector 218">
          <a:extLst>
            <a:ext uri="{FF2B5EF4-FFF2-40B4-BE49-F238E27FC236}">
              <a16:creationId xmlns:a16="http://schemas.microsoft.com/office/drawing/2014/main" id="{281C8E9F-80E6-4DC9-84C3-7C05E7B08085}"/>
            </a:ext>
          </a:extLst>
        </xdr:cNvPr>
        <xdr:cNvCxnSpPr/>
      </xdr:nvCxnSpPr>
      <xdr:spPr>
        <a:xfrm flipH="1">
          <a:off x="5818910" y="3109689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83129</xdr:colOff>
      <xdr:row>9</xdr:row>
      <xdr:rowOff>283361</xdr:rowOff>
    </xdr:from>
    <xdr:to>
      <xdr:col>27</xdr:col>
      <xdr:colOff>448889</xdr:colOff>
      <xdr:row>9</xdr:row>
      <xdr:rowOff>283361</xdr:rowOff>
    </xdr:to>
    <xdr:cxnSp macro="">
      <xdr:nvCxnSpPr>
        <xdr:cNvPr id="220" name="Straight Arrow Connector 219">
          <a:extLst>
            <a:ext uri="{FF2B5EF4-FFF2-40B4-BE49-F238E27FC236}">
              <a16:creationId xmlns:a16="http://schemas.microsoft.com/office/drawing/2014/main" id="{50F8E9AA-00F8-403E-8205-BE608EFAF276}"/>
            </a:ext>
          </a:extLst>
        </xdr:cNvPr>
        <xdr:cNvCxnSpPr/>
      </xdr:nvCxnSpPr>
      <xdr:spPr>
        <a:xfrm flipH="1">
          <a:off x="8084129" y="3140861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83128</xdr:colOff>
      <xdr:row>12</xdr:row>
      <xdr:rowOff>266043</xdr:rowOff>
    </xdr:from>
    <xdr:to>
      <xdr:col>23</xdr:col>
      <xdr:colOff>448888</xdr:colOff>
      <xdr:row>12</xdr:row>
      <xdr:rowOff>266043</xdr:rowOff>
    </xdr:to>
    <xdr:cxnSp macro="">
      <xdr:nvCxnSpPr>
        <xdr:cNvPr id="221" name="Straight Arrow Connector 220">
          <a:extLst>
            <a:ext uri="{FF2B5EF4-FFF2-40B4-BE49-F238E27FC236}">
              <a16:creationId xmlns:a16="http://schemas.microsoft.com/office/drawing/2014/main" id="{1C7E8A0A-AC27-44C7-A8AE-77C13AB4E4A6}"/>
            </a:ext>
          </a:extLst>
        </xdr:cNvPr>
        <xdr:cNvCxnSpPr/>
      </xdr:nvCxnSpPr>
      <xdr:spPr>
        <a:xfrm rot="10800000" flipH="1">
          <a:off x="5798128" y="4838043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62347</xdr:colOff>
      <xdr:row>12</xdr:row>
      <xdr:rowOff>297215</xdr:rowOff>
    </xdr:from>
    <xdr:to>
      <xdr:col>27</xdr:col>
      <xdr:colOff>428107</xdr:colOff>
      <xdr:row>12</xdr:row>
      <xdr:rowOff>297215</xdr:rowOff>
    </xdr:to>
    <xdr:cxnSp macro="">
      <xdr:nvCxnSpPr>
        <xdr:cNvPr id="222" name="Straight Arrow Connector 221">
          <a:extLst>
            <a:ext uri="{FF2B5EF4-FFF2-40B4-BE49-F238E27FC236}">
              <a16:creationId xmlns:a16="http://schemas.microsoft.com/office/drawing/2014/main" id="{7CC036F5-A275-4699-992F-C26C504F1F89}"/>
            </a:ext>
          </a:extLst>
        </xdr:cNvPr>
        <xdr:cNvCxnSpPr/>
      </xdr:nvCxnSpPr>
      <xdr:spPr>
        <a:xfrm rot="10800000" flipH="1">
          <a:off x="8063347" y="486921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103910</xdr:colOff>
      <xdr:row>9</xdr:row>
      <xdr:rowOff>252189</xdr:rowOff>
    </xdr:from>
    <xdr:to>
      <xdr:col>36</xdr:col>
      <xdr:colOff>469670</xdr:colOff>
      <xdr:row>9</xdr:row>
      <xdr:rowOff>252189</xdr:rowOff>
    </xdr:to>
    <xdr:cxnSp macro="">
      <xdr:nvCxnSpPr>
        <xdr:cNvPr id="223" name="Straight Arrow Connector 222">
          <a:extLst>
            <a:ext uri="{FF2B5EF4-FFF2-40B4-BE49-F238E27FC236}">
              <a16:creationId xmlns:a16="http://schemas.microsoft.com/office/drawing/2014/main" id="{C1ED4032-EC1C-4EBA-94A0-145E969BC230}"/>
            </a:ext>
          </a:extLst>
        </xdr:cNvPr>
        <xdr:cNvCxnSpPr/>
      </xdr:nvCxnSpPr>
      <xdr:spPr>
        <a:xfrm flipH="1">
          <a:off x="13248410" y="3109689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83129</xdr:colOff>
      <xdr:row>9</xdr:row>
      <xdr:rowOff>283361</xdr:rowOff>
    </xdr:from>
    <xdr:to>
      <xdr:col>40</xdr:col>
      <xdr:colOff>448889</xdr:colOff>
      <xdr:row>9</xdr:row>
      <xdr:rowOff>283361</xdr:rowOff>
    </xdr:to>
    <xdr:cxnSp macro="">
      <xdr:nvCxnSpPr>
        <xdr:cNvPr id="224" name="Straight Arrow Connector 223">
          <a:extLst>
            <a:ext uri="{FF2B5EF4-FFF2-40B4-BE49-F238E27FC236}">
              <a16:creationId xmlns:a16="http://schemas.microsoft.com/office/drawing/2014/main" id="{F0D0E00D-6F52-4A0B-B42A-4877056AEC5D}"/>
            </a:ext>
          </a:extLst>
        </xdr:cNvPr>
        <xdr:cNvCxnSpPr/>
      </xdr:nvCxnSpPr>
      <xdr:spPr>
        <a:xfrm flipH="1">
          <a:off x="15513629" y="3140861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83128</xdr:colOff>
      <xdr:row>12</xdr:row>
      <xdr:rowOff>266043</xdr:rowOff>
    </xdr:from>
    <xdr:to>
      <xdr:col>36</xdr:col>
      <xdr:colOff>448888</xdr:colOff>
      <xdr:row>12</xdr:row>
      <xdr:rowOff>266043</xdr:rowOff>
    </xdr:to>
    <xdr:cxnSp macro="">
      <xdr:nvCxnSpPr>
        <xdr:cNvPr id="225" name="Straight Arrow Connector 224">
          <a:extLst>
            <a:ext uri="{FF2B5EF4-FFF2-40B4-BE49-F238E27FC236}">
              <a16:creationId xmlns:a16="http://schemas.microsoft.com/office/drawing/2014/main" id="{82E41A50-5A74-4B94-92F5-C26794B150A9}"/>
            </a:ext>
          </a:extLst>
        </xdr:cNvPr>
        <xdr:cNvCxnSpPr/>
      </xdr:nvCxnSpPr>
      <xdr:spPr>
        <a:xfrm rot="10800000" flipH="1">
          <a:off x="13227628" y="4838043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62347</xdr:colOff>
      <xdr:row>12</xdr:row>
      <xdr:rowOff>297215</xdr:rowOff>
    </xdr:from>
    <xdr:to>
      <xdr:col>40</xdr:col>
      <xdr:colOff>428107</xdr:colOff>
      <xdr:row>12</xdr:row>
      <xdr:rowOff>297215</xdr:rowOff>
    </xdr:to>
    <xdr:cxnSp macro="">
      <xdr:nvCxnSpPr>
        <xdr:cNvPr id="226" name="Straight Arrow Connector 225">
          <a:extLst>
            <a:ext uri="{FF2B5EF4-FFF2-40B4-BE49-F238E27FC236}">
              <a16:creationId xmlns:a16="http://schemas.microsoft.com/office/drawing/2014/main" id="{F7B20C5C-27A5-48B3-A158-C15077277602}"/>
            </a:ext>
          </a:extLst>
        </xdr:cNvPr>
        <xdr:cNvCxnSpPr/>
      </xdr:nvCxnSpPr>
      <xdr:spPr>
        <a:xfrm rot="10800000" flipH="1">
          <a:off x="15492847" y="486921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262545</xdr:colOff>
      <xdr:row>15</xdr:row>
      <xdr:rowOff>79700</xdr:rowOff>
    </xdr:from>
    <xdr:to>
      <xdr:col>46</xdr:col>
      <xdr:colOff>262545</xdr:colOff>
      <xdr:row>15</xdr:row>
      <xdr:rowOff>445460</xdr:rowOff>
    </xdr:to>
    <xdr:cxnSp macro="">
      <xdr:nvCxnSpPr>
        <xdr:cNvPr id="232" name="Straight Arrow Connector 231">
          <a:extLst>
            <a:ext uri="{FF2B5EF4-FFF2-40B4-BE49-F238E27FC236}">
              <a16:creationId xmlns:a16="http://schemas.microsoft.com/office/drawing/2014/main" id="{142BBBD2-CCE0-407B-9445-164ADC5F9827}"/>
            </a:ext>
          </a:extLst>
        </xdr:cNvPr>
        <xdr:cNvCxnSpPr/>
      </xdr:nvCxnSpPr>
      <xdr:spPr>
        <a:xfrm rot="5400000" flipH="1">
          <a:off x="26368665" y="6549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19</xdr:row>
      <xdr:rowOff>110872</xdr:rowOff>
    </xdr:from>
    <xdr:to>
      <xdr:col>46</xdr:col>
      <xdr:colOff>276400</xdr:colOff>
      <xdr:row>19</xdr:row>
      <xdr:rowOff>476632</xdr:rowOff>
    </xdr:to>
    <xdr:cxnSp macro="">
      <xdr:nvCxnSpPr>
        <xdr:cNvPr id="233" name="Straight Arrow Connector 232">
          <a:extLst>
            <a:ext uri="{FF2B5EF4-FFF2-40B4-BE49-F238E27FC236}">
              <a16:creationId xmlns:a16="http://schemas.microsoft.com/office/drawing/2014/main" id="{3CF99313-6399-4B7F-9750-D0CE7ED9435F}"/>
            </a:ext>
          </a:extLst>
        </xdr:cNvPr>
        <xdr:cNvCxnSpPr/>
      </xdr:nvCxnSpPr>
      <xdr:spPr>
        <a:xfrm rot="5400000" flipH="1">
          <a:off x="26382520" y="8866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19</xdr:row>
      <xdr:rowOff>124726</xdr:rowOff>
    </xdr:from>
    <xdr:to>
      <xdr:col>43</xdr:col>
      <xdr:colOff>255618</xdr:colOff>
      <xdr:row>19</xdr:row>
      <xdr:rowOff>490486</xdr:rowOff>
    </xdr:to>
    <xdr:cxnSp macro="">
      <xdr:nvCxnSpPr>
        <xdr:cNvPr id="234" name="Straight Arrow Connector 233">
          <a:extLst>
            <a:ext uri="{FF2B5EF4-FFF2-40B4-BE49-F238E27FC236}">
              <a16:creationId xmlns:a16="http://schemas.microsoft.com/office/drawing/2014/main" id="{3B67AA05-B154-4F55-87A1-983C89A59CE5}"/>
            </a:ext>
          </a:extLst>
        </xdr:cNvPr>
        <xdr:cNvCxnSpPr/>
      </xdr:nvCxnSpPr>
      <xdr:spPr>
        <a:xfrm rot="16200000" flipH="1">
          <a:off x="24647238" y="8880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15</xdr:row>
      <xdr:rowOff>34672</xdr:rowOff>
    </xdr:from>
    <xdr:to>
      <xdr:col>43</xdr:col>
      <xdr:colOff>286791</xdr:colOff>
      <xdr:row>15</xdr:row>
      <xdr:rowOff>400432</xdr:rowOff>
    </xdr:to>
    <xdr:cxnSp macro="">
      <xdr:nvCxnSpPr>
        <xdr:cNvPr id="235" name="Straight Arrow Connector 234">
          <a:extLst>
            <a:ext uri="{FF2B5EF4-FFF2-40B4-BE49-F238E27FC236}">
              <a16:creationId xmlns:a16="http://schemas.microsoft.com/office/drawing/2014/main" id="{FC918A8C-9CF3-445B-9239-8C3038AE5A6D}"/>
            </a:ext>
          </a:extLst>
        </xdr:cNvPr>
        <xdr:cNvCxnSpPr/>
      </xdr:nvCxnSpPr>
      <xdr:spPr>
        <a:xfrm rot="16200000" flipH="1">
          <a:off x="24678411" y="6504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130799</xdr:colOff>
      <xdr:row>37</xdr:row>
      <xdr:rowOff>119152</xdr:rowOff>
    </xdr:from>
    <xdr:to>
      <xdr:col>47</xdr:col>
      <xdr:colOff>450839</xdr:colOff>
      <xdr:row>37</xdr:row>
      <xdr:rowOff>484912</xdr:rowOff>
    </xdr:to>
    <xdr:grpSp>
      <xdr:nvGrpSpPr>
        <xdr:cNvPr id="236" name="Group 235">
          <a:extLst>
            <a:ext uri="{FF2B5EF4-FFF2-40B4-BE49-F238E27FC236}">
              <a16:creationId xmlns:a16="http://schemas.microsoft.com/office/drawing/2014/main" id="{E1699E50-1DAA-44C7-AFC6-2D43DF32DF11}"/>
            </a:ext>
          </a:extLst>
        </xdr:cNvPr>
        <xdr:cNvGrpSpPr/>
      </xdr:nvGrpSpPr>
      <xdr:grpSpPr>
        <a:xfrm rot="16200000">
          <a:off x="26874921" y="20577466"/>
          <a:ext cx="365760" cy="1483822"/>
          <a:chOff x="1418617" y="15324907"/>
          <a:chExt cx="259404" cy="1004743"/>
        </a:xfrm>
      </xdr:grpSpPr>
      <xdr:grpSp>
        <xdr:nvGrpSpPr>
          <xdr:cNvPr id="237" name="Group 236">
            <a:extLst>
              <a:ext uri="{FF2B5EF4-FFF2-40B4-BE49-F238E27FC236}">
                <a16:creationId xmlns:a16="http://schemas.microsoft.com/office/drawing/2014/main" id="{7428D4C3-0CAC-446D-A565-D157ADC8B2E1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42" name="Straight Connector 241">
              <a:extLst>
                <a:ext uri="{FF2B5EF4-FFF2-40B4-BE49-F238E27FC236}">
                  <a16:creationId xmlns:a16="http://schemas.microsoft.com/office/drawing/2014/main" id="{B570BDB7-0FCC-41F2-98BE-F0849E8DCCA9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3" name="Straight Arrow Connector 242">
              <a:extLst>
                <a:ext uri="{FF2B5EF4-FFF2-40B4-BE49-F238E27FC236}">
                  <a16:creationId xmlns:a16="http://schemas.microsoft.com/office/drawing/2014/main" id="{6DD4E977-C42A-4834-93D6-4EFD0B138343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38" name="Group 237">
            <a:extLst>
              <a:ext uri="{FF2B5EF4-FFF2-40B4-BE49-F238E27FC236}">
                <a16:creationId xmlns:a16="http://schemas.microsoft.com/office/drawing/2014/main" id="{E9531026-1D1A-4E12-B18F-FB4FB5C197E3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40" name="Straight Connector 239">
              <a:extLst>
                <a:ext uri="{FF2B5EF4-FFF2-40B4-BE49-F238E27FC236}">
                  <a16:creationId xmlns:a16="http://schemas.microsoft.com/office/drawing/2014/main" id="{B99D0CED-AE50-4BAC-B120-CD3633B3140B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1" name="Straight Arrow Connector 240">
              <a:extLst>
                <a:ext uri="{FF2B5EF4-FFF2-40B4-BE49-F238E27FC236}">
                  <a16:creationId xmlns:a16="http://schemas.microsoft.com/office/drawing/2014/main" id="{2852E55C-EAA8-45FE-B6C9-3FD6D1518E68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39" name="Straight Arrow Connector 238">
            <a:extLst>
              <a:ext uri="{FF2B5EF4-FFF2-40B4-BE49-F238E27FC236}">
                <a16:creationId xmlns:a16="http://schemas.microsoft.com/office/drawing/2014/main" id="{F9A9356B-152C-4E09-B4BB-7BBF4929139E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104475</xdr:colOff>
      <xdr:row>37</xdr:row>
      <xdr:rowOff>121231</xdr:rowOff>
    </xdr:from>
    <xdr:to>
      <xdr:col>44</xdr:col>
      <xdr:colOff>470235</xdr:colOff>
      <xdr:row>39</xdr:row>
      <xdr:rowOff>441271</xdr:rowOff>
    </xdr:to>
    <xdr:grpSp>
      <xdr:nvGrpSpPr>
        <xdr:cNvPr id="244" name="Group 243">
          <a:extLst>
            <a:ext uri="{FF2B5EF4-FFF2-40B4-BE49-F238E27FC236}">
              <a16:creationId xmlns:a16="http://schemas.microsoft.com/office/drawing/2014/main" id="{DCE4A462-BE34-4F5F-9DBD-FAB9407F875E}"/>
            </a:ext>
          </a:extLst>
        </xdr:cNvPr>
        <xdr:cNvGrpSpPr/>
      </xdr:nvGrpSpPr>
      <xdr:grpSpPr>
        <a:xfrm>
          <a:off x="25707675" y="21138576"/>
          <a:ext cx="365760" cy="1456113"/>
          <a:chOff x="1418617" y="15324907"/>
          <a:chExt cx="259404" cy="1004743"/>
        </a:xfrm>
      </xdr:grpSpPr>
      <xdr:grpSp>
        <xdr:nvGrpSpPr>
          <xdr:cNvPr id="245" name="Group 244">
            <a:extLst>
              <a:ext uri="{FF2B5EF4-FFF2-40B4-BE49-F238E27FC236}">
                <a16:creationId xmlns:a16="http://schemas.microsoft.com/office/drawing/2014/main" id="{F9F2DFAD-881D-4B1A-9530-006A1FC4F945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50" name="Straight Connector 249">
              <a:extLst>
                <a:ext uri="{FF2B5EF4-FFF2-40B4-BE49-F238E27FC236}">
                  <a16:creationId xmlns:a16="http://schemas.microsoft.com/office/drawing/2014/main" id="{C5341FA8-D31C-4340-994F-843925EBD8E5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1" name="Straight Arrow Connector 250">
              <a:extLst>
                <a:ext uri="{FF2B5EF4-FFF2-40B4-BE49-F238E27FC236}">
                  <a16:creationId xmlns:a16="http://schemas.microsoft.com/office/drawing/2014/main" id="{FCA33893-FD8C-4D1D-BD9A-2EC41F28C1A2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46" name="Group 245">
            <a:extLst>
              <a:ext uri="{FF2B5EF4-FFF2-40B4-BE49-F238E27FC236}">
                <a16:creationId xmlns:a16="http://schemas.microsoft.com/office/drawing/2014/main" id="{6E6BCD68-1C45-4C8A-B2CD-13C6BC041CBE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48" name="Straight Connector 247">
              <a:extLst>
                <a:ext uri="{FF2B5EF4-FFF2-40B4-BE49-F238E27FC236}">
                  <a16:creationId xmlns:a16="http://schemas.microsoft.com/office/drawing/2014/main" id="{FD8CE4C8-3CEE-494C-931E-0A26AB3015A3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9" name="Straight Arrow Connector 248">
              <a:extLst>
                <a:ext uri="{FF2B5EF4-FFF2-40B4-BE49-F238E27FC236}">
                  <a16:creationId xmlns:a16="http://schemas.microsoft.com/office/drawing/2014/main" id="{9F620158-EEFC-45CE-B91A-7DAA0734BCB0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47" name="Straight Arrow Connector 246">
            <a:extLst>
              <a:ext uri="{FF2B5EF4-FFF2-40B4-BE49-F238E27FC236}">
                <a16:creationId xmlns:a16="http://schemas.microsoft.com/office/drawing/2014/main" id="{B5785546-8B8C-4843-A71E-894B90126AA3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89235</xdr:colOff>
      <xdr:row>36</xdr:row>
      <xdr:rowOff>94907</xdr:rowOff>
    </xdr:from>
    <xdr:to>
      <xdr:col>44</xdr:col>
      <xdr:colOff>409275</xdr:colOff>
      <xdr:row>36</xdr:row>
      <xdr:rowOff>460667</xdr:rowOff>
    </xdr:to>
    <xdr:grpSp>
      <xdr:nvGrpSpPr>
        <xdr:cNvPr id="252" name="Group 251">
          <a:extLst>
            <a:ext uri="{FF2B5EF4-FFF2-40B4-BE49-F238E27FC236}">
              <a16:creationId xmlns:a16="http://schemas.microsoft.com/office/drawing/2014/main" id="{E7250ED9-6F03-42BF-9884-256BA1C6B92B}"/>
            </a:ext>
          </a:extLst>
        </xdr:cNvPr>
        <xdr:cNvGrpSpPr/>
      </xdr:nvGrpSpPr>
      <xdr:grpSpPr>
        <a:xfrm rot="5400000">
          <a:off x="25087684" y="19985185"/>
          <a:ext cx="365760" cy="1483822"/>
          <a:chOff x="1418617" y="15324907"/>
          <a:chExt cx="259404" cy="1004743"/>
        </a:xfrm>
      </xdr:grpSpPr>
      <xdr:grpSp>
        <xdr:nvGrpSpPr>
          <xdr:cNvPr id="253" name="Group 252">
            <a:extLst>
              <a:ext uri="{FF2B5EF4-FFF2-40B4-BE49-F238E27FC236}">
                <a16:creationId xmlns:a16="http://schemas.microsoft.com/office/drawing/2014/main" id="{0ACF3CED-C78B-4871-B17D-AFB50E474738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58" name="Straight Connector 257">
              <a:extLst>
                <a:ext uri="{FF2B5EF4-FFF2-40B4-BE49-F238E27FC236}">
                  <a16:creationId xmlns:a16="http://schemas.microsoft.com/office/drawing/2014/main" id="{FBB96889-5204-4021-B1B2-EA829252DC1B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9" name="Straight Arrow Connector 258">
              <a:extLst>
                <a:ext uri="{FF2B5EF4-FFF2-40B4-BE49-F238E27FC236}">
                  <a16:creationId xmlns:a16="http://schemas.microsoft.com/office/drawing/2014/main" id="{1A0A7BD0-37B4-42D2-93EC-23780C9FF7A0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54" name="Group 253">
            <a:extLst>
              <a:ext uri="{FF2B5EF4-FFF2-40B4-BE49-F238E27FC236}">
                <a16:creationId xmlns:a16="http://schemas.microsoft.com/office/drawing/2014/main" id="{BCD19590-8CA5-4DF4-9957-F6B1F7D4B5F8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56" name="Straight Connector 255">
              <a:extLst>
                <a:ext uri="{FF2B5EF4-FFF2-40B4-BE49-F238E27FC236}">
                  <a16:creationId xmlns:a16="http://schemas.microsoft.com/office/drawing/2014/main" id="{26EF9DC7-53F6-4FD9-A1BC-C4787636DE18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7" name="Straight Arrow Connector 256">
              <a:extLst>
                <a:ext uri="{FF2B5EF4-FFF2-40B4-BE49-F238E27FC236}">
                  <a16:creationId xmlns:a16="http://schemas.microsoft.com/office/drawing/2014/main" id="{9A242A53-7EAD-4027-92B6-5A1483ACAFE0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55" name="Straight Arrow Connector 254">
            <a:extLst>
              <a:ext uri="{FF2B5EF4-FFF2-40B4-BE49-F238E27FC236}">
                <a16:creationId xmlns:a16="http://schemas.microsoft.com/office/drawing/2014/main" id="{576CF880-C925-4B38-A754-F659BCD2942E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97548</xdr:colOff>
      <xdr:row>34</xdr:row>
      <xdr:rowOff>131621</xdr:rowOff>
    </xdr:from>
    <xdr:to>
      <xdr:col>45</xdr:col>
      <xdr:colOff>463308</xdr:colOff>
      <xdr:row>36</xdr:row>
      <xdr:rowOff>451661</xdr:rowOff>
    </xdr:to>
    <xdr:grpSp>
      <xdr:nvGrpSpPr>
        <xdr:cNvPr id="260" name="Group 259">
          <a:extLst>
            <a:ext uri="{FF2B5EF4-FFF2-40B4-BE49-F238E27FC236}">
              <a16:creationId xmlns:a16="http://schemas.microsoft.com/office/drawing/2014/main" id="{9B92A802-3A89-48F9-95D2-34EFDCA1D7CD}"/>
            </a:ext>
          </a:extLst>
        </xdr:cNvPr>
        <xdr:cNvGrpSpPr/>
      </xdr:nvGrpSpPr>
      <xdr:grpSpPr>
        <a:xfrm rot="10800000">
          <a:off x="26282639" y="19444857"/>
          <a:ext cx="365760" cy="1456113"/>
          <a:chOff x="1418617" y="15324907"/>
          <a:chExt cx="259404" cy="1004743"/>
        </a:xfrm>
      </xdr:grpSpPr>
      <xdr:grpSp>
        <xdr:nvGrpSpPr>
          <xdr:cNvPr id="261" name="Group 260">
            <a:extLst>
              <a:ext uri="{FF2B5EF4-FFF2-40B4-BE49-F238E27FC236}">
                <a16:creationId xmlns:a16="http://schemas.microsoft.com/office/drawing/2014/main" id="{1BCE71CB-C9BB-4E67-A018-0F85FA3AC4E7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66" name="Straight Connector 265">
              <a:extLst>
                <a:ext uri="{FF2B5EF4-FFF2-40B4-BE49-F238E27FC236}">
                  <a16:creationId xmlns:a16="http://schemas.microsoft.com/office/drawing/2014/main" id="{2DFBB3CC-539E-4E47-A494-B55B81861EBC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67" name="Straight Arrow Connector 266">
              <a:extLst>
                <a:ext uri="{FF2B5EF4-FFF2-40B4-BE49-F238E27FC236}">
                  <a16:creationId xmlns:a16="http://schemas.microsoft.com/office/drawing/2014/main" id="{992F8D46-5522-4673-9F34-0B1DEA0AB1D9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62" name="Group 261">
            <a:extLst>
              <a:ext uri="{FF2B5EF4-FFF2-40B4-BE49-F238E27FC236}">
                <a16:creationId xmlns:a16="http://schemas.microsoft.com/office/drawing/2014/main" id="{A6E3F6F3-5ED0-445E-A2B1-F7E1F6F37497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64" name="Straight Connector 263">
              <a:extLst>
                <a:ext uri="{FF2B5EF4-FFF2-40B4-BE49-F238E27FC236}">
                  <a16:creationId xmlns:a16="http://schemas.microsoft.com/office/drawing/2014/main" id="{3C13AB2C-315E-4844-A6C2-559573CAB8BD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65" name="Straight Arrow Connector 264">
              <a:extLst>
                <a:ext uri="{FF2B5EF4-FFF2-40B4-BE49-F238E27FC236}">
                  <a16:creationId xmlns:a16="http://schemas.microsoft.com/office/drawing/2014/main" id="{C988F1C9-7E1C-4147-9DF9-0F02EAC167C3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63" name="Straight Arrow Connector 262">
            <a:extLst>
              <a:ext uri="{FF2B5EF4-FFF2-40B4-BE49-F238E27FC236}">
                <a16:creationId xmlns:a16="http://schemas.microsoft.com/office/drawing/2014/main" id="{B5A155DD-01CE-4B09-97C1-AB67B4A91CF1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130799</xdr:colOff>
      <xdr:row>50</xdr:row>
      <xdr:rowOff>119152</xdr:rowOff>
    </xdr:from>
    <xdr:to>
      <xdr:col>47</xdr:col>
      <xdr:colOff>450839</xdr:colOff>
      <xdr:row>50</xdr:row>
      <xdr:rowOff>484912</xdr:rowOff>
    </xdr:to>
    <xdr:grpSp>
      <xdr:nvGrpSpPr>
        <xdr:cNvPr id="268" name="Group 267">
          <a:extLst>
            <a:ext uri="{FF2B5EF4-FFF2-40B4-BE49-F238E27FC236}">
              <a16:creationId xmlns:a16="http://schemas.microsoft.com/office/drawing/2014/main" id="{AFDA0B0B-DA2C-40A4-8FD6-4A8890FD4313}"/>
            </a:ext>
          </a:extLst>
        </xdr:cNvPr>
        <xdr:cNvGrpSpPr/>
      </xdr:nvGrpSpPr>
      <xdr:grpSpPr>
        <a:xfrm rot="16200000">
          <a:off x="26874921" y="27961939"/>
          <a:ext cx="365760" cy="1483822"/>
          <a:chOff x="1418617" y="15324907"/>
          <a:chExt cx="259404" cy="1004743"/>
        </a:xfrm>
      </xdr:grpSpPr>
      <xdr:grpSp>
        <xdr:nvGrpSpPr>
          <xdr:cNvPr id="269" name="Group 268">
            <a:extLst>
              <a:ext uri="{FF2B5EF4-FFF2-40B4-BE49-F238E27FC236}">
                <a16:creationId xmlns:a16="http://schemas.microsoft.com/office/drawing/2014/main" id="{0E35A08A-E534-4A0A-8C72-51D7E22A5419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74" name="Straight Connector 273">
              <a:extLst>
                <a:ext uri="{FF2B5EF4-FFF2-40B4-BE49-F238E27FC236}">
                  <a16:creationId xmlns:a16="http://schemas.microsoft.com/office/drawing/2014/main" id="{3D588475-C376-44BB-AD9B-9F8387DE81FA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75" name="Straight Arrow Connector 274">
              <a:extLst>
                <a:ext uri="{FF2B5EF4-FFF2-40B4-BE49-F238E27FC236}">
                  <a16:creationId xmlns:a16="http://schemas.microsoft.com/office/drawing/2014/main" id="{17F54BD8-987A-4E49-950D-C529C3260EB2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70" name="Group 269">
            <a:extLst>
              <a:ext uri="{FF2B5EF4-FFF2-40B4-BE49-F238E27FC236}">
                <a16:creationId xmlns:a16="http://schemas.microsoft.com/office/drawing/2014/main" id="{7A518173-E83A-4A7E-B8BC-45C1DB5DE73C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72" name="Straight Connector 271">
              <a:extLst>
                <a:ext uri="{FF2B5EF4-FFF2-40B4-BE49-F238E27FC236}">
                  <a16:creationId xmlns:a16="http://schemas.microsoft.com/office/drawing/2014/main" id="{5963ECB9-B2ED-4607-814B-5647A5FC4F61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73" name="Straight Arrow Connector 272">
              <a:extLst>
                <a:ext uri="{FF2B5EF4-FFF2-40B4-BE49-F238E27FC236}">
                  <a16:creationId xmlns:a16="http://schemas.microsoft.com/office/drawing/2014/main" id="{FAA6D0D3-9472-43F2-A1C1-36DE69FE58B1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71" name="Straight Arrow Connector 270">
            <a:extLst>
              <a:ext uri="{FF2B5EF4-FFF2-40B4-BE49-F238E27FC236}">
                <a16:creationId xmlns:a16="http://schemas.microsoft.com/office/drawing/2014/main" id="{4CAA2102-7F4D-41DA-8EDF-A55EC66293E3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104475</xdr:colOff>
      <xdr:row>50</xdr:row>
      <xdr:rowOff>121231</xdr:rowOff>
    </xdr:from>
    <xdr:to>
      <xdr:col>44</xdr:col>
      <xdr:colOff>470235</xdr:colOff>
      <xdr:row>52</xdr:row>
      <xdr:rowOff>441271</xdr:rowOff>
    </xdr:to>
    <xdr:grpSp>
      <xdr:nvGrpSpPr>
        <xdr:cNvPr id="276" name="Group 275">
          <a:extLst>
            <a:ext uri="{FF2B5EF4-FFF2-40B4-BE49-F238E27FC236}">
              <a16:creationId xmlns:a16="http://schemas.microsoft.com/office/drawing/2014/main" id="{CB508F48-9723-4127-9D2E-B5A66CD9248D}"/>
            </a:ext>
          </a:extLst>
        </xdr:cNvPr>
        <xdr:cNvGrpSpPr/>
      </xdr:nvGrpSpPr>
      <xdr:grpSpPr>
        <a:xfrm>
          <a:off x="25707675" y="28523049"/>
          <a:ext cx="365760" cy="1456113"/>
          <a:chOff x="1418617" y="15324907"/>
          <a:chExt cx="259404" cy="1004743"/>
        </a:xfrm>
      </xdr:grpSpPr>
      <xdr:grpSp>
        <xdr:nvGrpSpPr>
          <xdr:cNvPr id="277" name="Group 276">
            <a:extLst>
              <a:ext uri="{FF2B5EF4-FFF2-40B4-BE49-F238E27FC236}">
                <a16:creationId xmlns:a16="http://schemas.microsoft.com/office/drawing/2014/main" id="{0A6D5BE3-7026-4BCB-88B6-3BCA42498F8A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82" name="Straight Connector 281">
              <a:extLst>
                <a:ext uri="{FF2B5EF4-FFF2-40B4-BE49-F238E27FC236}">
                  <a16:creationId xmlns:a16="http://schemas.microsoft.com/office/drawing/2014/main" id="{64AAA0B2-69BC-4722-8805-0D4FB733FB95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83" name="Straight Arrow Connector 282">
              <a:extLst>
                <a:ext uri="{FF2B5EF4-FFF2-40B4-BE49-F238E27FC236}">
                  <a16:creationId xmlns:a16="http://schemas.microsoft.com/office/drawing/2014/main" id="{ADC290E5-9A30-4473-837B-43260F79D52F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78" name="Group 277">
            <a:extLst>
              <a:ext uri="{FF2B5EF4-FFF2-40B4-BE49-F238E27FC236}">
                <a16:creationId xmlns:a16="http://schemas.microsoft.com/office/drawing/2014/main" id="{9F088C1E-2E83-40BF-AEF7-2D760B2462C1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80" name="Straight Connector 279">
              <a:extLst>
                <a:ext uri="{FF2B5EF4-FFF2-40B4-BE49-F238E27FC236}">
                  <a16:creationId xmlns:a16="http://schemas.microsoft.com/office/drawing/2014/main" id="{FFB3A9D4-9F54-4D0F-AEE0-3D593F049B1B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81" name="Straight Arrow Connector 280">
              <a:extLst>
                <a:ext uri="{FF2B5EF4-FFF2-40B4-BE49-F238E27FC236}">
                  <a16:creationId xmlns:a16="http://schemas.microsoft.com/office/drawing/2014/main" id="{7A1A035D-812B-432D-97D6-E38BDE536A95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79" name="Straight Arrow Connector 278">
            <a:extLst>
              <a:ext uri="{FF2B5EF4-FFF2-40B4-BE49-F238E27FC236}">
                <a16:creationId xmlns:a16="http://schemas.microsoft.com/office/drawing/2014/main" id="{CCFB3361-7696-499D-9B69-95BB5307E057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89235</xdr:colOff>
      <xdr:row>49</xdr:row>
      <xdr:rowOff>94907</xdr:rowOff>
    </xdr:from>
    <xdr:to>
      <xdr:col>44</xdr:col>
      <xdr:colOff>409275</xdr:colOff>
      <xdr:row>49</xdr:row>
      <xdr:rowOff>460667</xdr:rowOff>
    </xdr:to>
    <xdr:grpSp>
      <xdr:nvGrpSpPr>
        <xdr:cNvPr id="284" name="Group 283">
          <a:extLst>
            <a:ext uri="{FF2B5EF4-FFF2-40B4-BE49-F238E27FC236}">
              <a16:creationId xmlns:a16="http://schemas.microsoft.com/office/drawing/2014/main" id="{E7952143-34AC-46C3-89D3-847EBD495A68}"/>
            </a:ext>
          </a:extLst>
        </xdr:cNvPr>
        <xdr:cNvGrpSpPr/>
      </xdr:nvGrpSpPr>
      <xdr:grpSpPr>
        <a:xfrm rot="5400000">
          <a:off x="25087684" y="27369658"/>
          <a:ext cx="365760" cy="1483822"/>
          <a:chOff x="1418617" y="15324907"/>
          <a:chExt cx="259404" cy="1004743"/>
        </a:xfrm>
      </xdr:grpSpPr>
      <xdr:grpSp>
        <xdr:nvGrpSpPr>
          <xdr:cNvPr id="285" name="Group 284">
            <a:extLst>
              <a:ext uri="{FF2B5EF4-FFF2-40B4-BE49-F238E27FC236}">
                <a16:creationId xmlns:a16="http://schemas.microsoft.com/office/drawing/2014/main" id="{91B42134-9C86-4139-B44A-7595475AFE01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90" name="Straight Connector 289">
              <a:extLst>
                <a:ext uri="{FF2B5EF4-FFF2-40B4-BE49-F238E27FC236}">
                  <a16:creationId xmlns:a16="http://schemas.microsoft.com/office/drawing/2014/main" id="{2199CDE9-857F-4210-AF5C-5E0E7A2BA471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1" name="Straight Arrow Connector 290">
              <a:extLst>
                <a:ext uri="{FF2B5EF4-FFF2-40B4-BE49-F238E27FC236}">
                  <a16:creationId xmlns:a16="http://schemas.microsoft.com/office/drawing/2014/main" id="{9ABFD0A3-4E56-4344-8262-A961C45501EB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86" name="Group 285">
            <a:extLst>
              <a:ext uri="{FF2B5EF4-FFF2-40B4-BE49-F238E27FC236}">
                <a16:creationId xmlns:a16="http://schemas.microsoft.com/office/drawing/2014/main" id="{32E0E1F0-671E-4432-BB94-B164F072F7AF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88" name="Straight Connector 287">
              <a:extLst>
                <a:ext uri="{FF2B5EF4-FFF2-40B4-BE49-F238E27FC236}">
                  <a16:creationId xmlns:a16="http://schemas.microsoft.com/office/drawing/2014/main" id="{DF5E1EA2-9642-41D3-9331-CA3AB9902AC4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89" name="Straight Arrow Connector 288">
              <a:extLst>
                <a:ext uri="{FF2B5EF4-FFF2-40B4-BE49-F238E27FC236}">
                  <a16:creationId xmlns:a16="http://schemas.microsoft.com/office/drawing/2014/main" id="{75DC0404-401A-4CB2-B359-53A319C08B6B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87" name="Straight Arrow Connector 286">
            <a:extLst>
              <a:ext uri="{FF2B5EF4-FFF2-40B4-BE49-F238E27FC236}">
                <a16:creationId xmlns:a16="http://schemas.microsoft.com/office/drawing/2014/main" id="{13A0B77D-DAB6-4E75-8A5F-C2C59A73ECE3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97548</xdr:colOff>
      <xdr:row>47</xdr:row>
      <xdr:rowOff>131621</xdr:rowOff>
    </xdr:from>
    <xdr:to>
      <xdr:col>45</xdr:col>
      <xdr:colOff>463308</xdr:colOff>
      <xdr:row>49</xdr:row>
      <xdr:rowOff>451661</xdr:rowOff>
    </xdr:to>
    <xdr:grpSp>
      <xdr:nvGrpSpPr>
        <xdr:cNvPr id="292" name="Group 291">
          <a:extLst>
            <a:ext uri="{FF2B5EF4-FFF2-40B4-BE49-F238E27FC236}">
              <a16:creationId xmlns:a16="http://schemas.microsoft.com/office/drawing/2014/main" id="{DD56C488-8E30-47E5-BC4E-E0B9BFEA0193}"/>
            </a:ext>
          </a:extLst>
        </xdr:cNvPr>
        <xdr:cNvGrpSpPr/>
      </xdr:nvGrpSpPr>
      <xdr:grpSpPr>
        <a:xfrm rot="10800000">
          <a:off x="26282639" y="26829330"/>
          <a:ext cx="365760" cy="1456113"/>
          <a:chOff x="1418617" y="15324907"/>
          <a:chExt cx="259404" cy="1004743"/>
        </a:xfrm>
      </xdr:grpSpPr>
      <xdr:grpSp>
        <xdr:nvGrpSpPr>
          <xdr:cNvPr id="293" name="Group 292">
            <a:extLst>
              <a:ext uri="{FF2B5EF4-FFF2-40B4-BE49-F238E27FC236}">
                <a16:creationId xmlns:a16="http://schemas.microsoft.com/office/drawing/2014/main" id="{86F13723-B5B2-449F-A7BC-9D0EC4EE9514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98" name="Straight Connector 297">
              <a:extLst>
                <a:ext uri="{FF2B5EF4-FFF2-40B4-BE49-F238E27FC236}">
                  <a16:creationId xmlns:a16="http://schemas.microsoft.com/office/drawing/2014/main" id="{60D436A1-C880-4809-B52A-4D3DD2899C04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9" name="Straight Arrow Connector 298">
              <a:extLst>
                <a:ext uri="{FF2B5EF4-FFF2-40B4-BE49-F238E27FC236}">
                  <a16:creationId xmlns:a16="http://schemas.microsoft.com/office/drawing/2014/main" id="{05520DEF-160E-4D6D-BFEB-D89DBA959AE4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94" name="Group 293">
            <a:extLst>
              <a:ext uri="{FF2B5EF4-FFF2-40B4-BE49-F238E27FC236}">
                <a16:creationId xmlns:a16="http://schemas.microsoft.com/office/drawing/2014/main" id="{11ACB514-EA5E-43BE-AFA6-49E74A3D9DA9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96" name="Straight Connector 295">
              <a:extLst>
                <a:ext uri="{FF2B5EF4-FFF2-40B4-BE49-F238E27FC236}">
                  <a16:creationId xmlns:a16="http://schemas.microsoft.com/office/drawing/2014/main" id="{202F94B0-362C-426D-884A-1E81F5E78E25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7" name="Straight Arrow Connector 296">
              <a:extLst>
                <a:ext uri="{FF2B5EF4-FFF2-40B4-BE49-F238E27FC236}">
                  <a16:creationId xmlns:a16="http://schemas.microsoft.com/office/drawing/2014/main" id="{A7BF69DB-F6BC-4EE0-A8A5-0F872C2C7F8A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95" name="Straight Arrow Connector 294">
            <a:extLst>
              <a:ext uri="{FF2B5EF4-FFF2-40B4-BE49-F238E27FC236}">
                <a16:creationId xmlns:a16="http://schemas.microsoft.com/office/drawing/2014/main" id="{879C49C3-BE9E-4663-81DC-2EC7672A0DC3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262545</xdr:colOff>
      <xdr:row>41</xdr:row>
      <xdr:rowOff>79700</xdr:rowOff>
    </xdr:from>
    <xdr:to>
      <xdr:col>46</xdr:col>
      <xdr:colOff>262545</xdr:colOff>
      <xdr:row>41</xdr:row>
      <xdr:rowOff>445460</xdr:rowOff>
    </xdr:to>
    <xdr:cxnSp macro="">
      <xdr:nvCxnSpPr>
        <xdr:cNvPr id="300" name="Straight Arrow Connector 299">
          <a:extLst>
            <a:ext uri="{FF2B5EF4-FFF2-40B4-BE49-F238E27FC236}">
              <a16:creationId xmlns:a16="http://schemas.microsoft.com/office/drawing/2014/main" id="{E5AED569-09DE-44A2-9DC1-B3D0E0C38A89}"/>
            </a:ext>
          </a:extLst>
        </xdr:cNvPr>
        <xdr:cNvCxnSpPr/>
      </xdr:nvCxnSpPr>
      <xdr:spPr>
        <a:xfrm rot="5400000" flipH="1">
          <a:off x="26368665" y="6549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45</xdr:row>
      <xdr:rowOff>110872</xdr:rowOff>
    </xdr:from>
    <xdr:to>
      <xdr:col>46</xdr:col>
      <xdr:colOff>276400</xdr:colOff>
      <xdr:row>45</xdr:row>
      <xdr:rowOff>476632</xdr:rowOff>
    </xdr:to>
    <xdr:cxnSp macro="">
      <xdr:nvCxnSpPr>
        <xdr:cNvPr id="301" name="Straight Arrow Connector 300">
          <a:extLst>
            <a:ext uri="{FF2B5EF4-FFF2-40B4-BE49-F238E27FC236}">
              <a16:creationId xmlns:a16="http://schemas.microsoft.com/office/drawing/2014/main" id="{80456140-EBBF-4992-8ED6-B35E111FB44A}"/>
            </a:ext>
          </a:extLst>
        </xdr:cNvPr>
        <xdr:cNvCxnSpPr/>
      </xdr:nvCxnSpPr>
      <xdr:spPr>
        <a:xfrm rot="5400000" flipH="1">
          <a:off x="26382520" y="8866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45</xdr:row>
      <xdr:rowOff>124726</xdr:rowOff>
    </xdr:from>
    <xdr:to>
      <xdr:col>43</xdr:col>
      <xdr:colOff>255618</xdr:colOff>
      <xdr:row>45</xdr:row>
      <xdr:rowOff>490486</xdr:rowOff>
    </xdr:to>
    <xdr:cxnSp macro="">
      <xdr:nvCxnSpPr>
        <xdr:cNvPr id="302" name="Straight Arrow Connector 301">
          <a:extLst>
            <a:ext uri="{FF2B5EF4-FFF2-40B4-BE49-F238E27FC236}">
              <a16:creationId xmlns:a16="http://schemas.microsoft.com/office/drawing/2014/main" id="{4864386F-D92D-4748-95F7-D07833C63AE5}"/>
            </a:ext>
          </a:extLst>
        </xdr:cNvPr>
        <xdr:cNvCxnSpPr/>
      </xdr:nvCxnSpPr>
      <xdr:spPr>
        <a:xfrm rot="16200000" flipH="1">
          <a:off x="24647238" y="8880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41</xdr:row>
      <xdr:rowOff>34672</xdr:rowOff>
    </xdr:from>
    <xdr:to>
      <xdr:col>43</xdr:col>
      <xdr:colOff>286791</xdr:colOff>
      <xdr:row>41</xdr:row>
      <xdr:rowOff>400432</xdr:rowOff>
    </xdr:to>
    <xdr:cxnSp macro="">
      <xdr:nvCxnSpPr>
        <xdr:cNvPr id="303" name="Straight Arrow Connector 302">
          <a:extLst>
            <a:ext uri="{FF2B5EF4-FFF2-40B4-BE49-F238E27FC236}">
              <a16:creationId xmlns:a16="http://schemas.microsoft.com/office/drawing/2014/main" id="{6976550E-6565-4FD4-8602-E41C83312211}"/>
            </a:ext>
          </a:extLst>
        </xdr:cNvPr>
        <xdr:cNvCxnSpPr/>
      </xdr:nvCxnSpPr>
      <xdr:spPr>
        <a:xfrm rot="16200000" flipH="1">
          <a:off x="24678411" y="6504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121227</xdr:colOff>
      <xdr:row>37</xdr:row>
      <xdr:rowOff>0</xdr:rowOff>
    </xdr:from>
    <xdr:to>
      <xdr:col>48</xdr:col>
      <xdr:colOff>242454</xdr:colOff>
      <xdr:row>37</xdr:row>
      <xdr:rowOff>0</xdr:rowOff>
    </xdr:to>
    <xdr:cxnSp macro="">
      <xdr:nvCxnSpPr>
        <xdr:cNvPr id="305" name="Straight Connector 304">
          <a:extLst>
            <a:ext uri="{FF2B5EF4-FFF2-40B4-BE49-F238E27FC236}">
              <a16:creationId xmlns:a16="http://schemas.microsoft.com/office/drawing/2014/main" id="{489CA0F6-D1FE-4C61-ADDE-26A59852A4D5}"/>
            </a:ext>
          </a:extLst>
        </xdr:cNvPr>
        <xdr:cNvCxnSpPr/>
      </xdr:nvCxnSpPr>
      <xdr:spPr>
        <a:xfrm flipV="1">
          <a:off x="23552727" y="11430000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546531</xdr:colOff>
      <xdr:row>36</xdr:row>
      <xdr:rowOff>343295</xdr:rowOff>
    </xdr:from>
    <xdr:to>
      <xdr:col>50</xdr:col>
      <xdr:colOff>273629</xdr:colOff>
      <xdr:row>37</xdr:row>
      <xdr:rowOff>83127</xdr:rowOff>
    </xdr:to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1FFF54D2-C0F6-45A8-84E8-EB985ABCB488}"/>
            </a:ext>
          </a:extLst>
        </xdr:cNvPr>
        <xdr:cNvSpPr txBox="1"/>
      </xdr:nvSpPr>
      <xdr:spPr>
        <a:xfrm>
          <a:off x="27978531" y="11201795"/>
          <a:ext cx="870098" cy="3113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Depot Rd</a:t>
          </a:r>
        </a:p>
      </xdr:txBody>
    </xdr:sp>
    <xdr:clientData/>
  </xdr:twoCellAnchor>
  <xdr:twoCellAnchor>
    <xdr:from>
      <xdr:col>38</xdr:col>
      <xdr:colOff>536864</xdr:colOff>
      <xdr:row>49</xdr:row>
      <xdr:rowOff>270559</xdr:rowOff>
    </xdr:from>
    <xdr:to>
      <xdr:col>40</xdr:col>
      <xdr:colOff>564575</xdr:colOff>
      <xdr:row>50</xdr:row>
      <xdr:rowOff>51955</xdr:rowOff>
    </xdr:to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85FD2C4C-4ACF-49FE-B78B-8E23A0A7192B}"/>
            </a:ext>
          </a:extLst>
        </xdr:cNvPr>
        <xdr:cNvSpPr txBox="1"/>
      </xdr:nvSpPr>
      <xdr:spPr>
        <a:xfrm>
          <a:off x="22253864" y="18558559"/>
          <a:ext cx="1170711" cy="352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Clearwater Dr</a:t>
          </a:r>
        </a:p>
      </xdr:txBody>
    </xdr:sp>
    <xdr:clientData/>
  </xdr:twoCellAnchor>
  <xdr:twoCellAnchor>
    <xdr:from>
      <xdr:col>41</xdr:col>
      <xdr:colOff>83127</xdr:colOff>
      <xdr:row>49</xdr:row>
      <xdr:rowOff>568037</xdr:rowOff>
    </xdr:from>
    <xdr:to>
      <xdr:col>48</xdr:col>
      <xdr:colOff>204354</xdr:colOff>
      <xdr:row>49</xdr:row>
      <xdr:rowOff>568037</xdr:rowOff>
    </xdr:to>
    <xdr:cxnSp macro="">
      <xdr:nvCxnSpPr>
        <xdr:cNvPr id="311" name="Straight Connector 310">
          <a:extLst>
            <a:ext uri="{FF2B5EF4-FFF2-40B4-BE49-F238E27FC236}">
              <a16:creationId xmlns:a16="http://schemas.microsoft.com/office/drawing/2014/main" id="{C2A82D2C-0902-4EFD-81BB-60927B8691AA}"/>
            </a:ext>
          </a:extLst>
        </xdr:cNvPr>
        <xdr:cNvCxnSpPr/>
      </xdr:nvCxnSpPr>
      <xdr:spPr>
        <a:xfrm flipV="1">
          <a:off x="23514627" y="188560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130799</xdr:colOff>
      <xdr:row>63</xdr:row>
      <xdr:rowOff>119152</xdr:rowOff>
    </xdr:from>
    <xdr:to>
      <xdr:col>47</xdr:col>
      <xdr:colOff>450839</xdr:colOff>
      <xdr:row>63</xdr:row>
      <xdr:rowOff>484912</xdr:rowOff>
    </xdr:to>
    <xdr:grpSp>
      <xdr:nvGrpSpPr>
        <xdr:cNvPr id="312" name="Group 311">
          <a:extLst>
            <a:ext uri="{FF2B5EF4-FFF2-40B4-BE49-F238E27FC236}">
              <a16:creationId xmlns:a16="http://schemas.microsoft.com/office/drawing/2014/main" id="{FD8FCDE3-5E7B-474F-8517-3111E20EA834}"/>
            </a:ext>
          </a:extLst>
        </xdr:cNvPr>
        <xdr:cNvGrpSpPr/>
      </xdr:nvGrpSpPr>
      <xdr:grpSpPr>
        <a:xfrm rot="16200000">
          <a:off x="26874921" y="35346412"/>
          <a:ext cx="365760" cy="1483822"/>
          <a:chOff x="1418617" y="15324907"/>
          <a:chExt cx="259404" cy="1004743"/>
        </a:xfrm>
      </xdr:grpSpPr>
      <xdr:grpSp>
        <xdr:nvGrpSpPr>
          <xdr:cNvPr id="313" name="Group 312">
            <a:extLst>
              <a:ext uri="{FF2B5EF4-FFF2-40B4-BE49-F238E27FC236}">
                <a16:creationId xmlns:a16="http://schemas.microsoft.com/office/drawing/2014/main" id="{A7CC5CD0-59B5-4057-902C-23DDDB5578E1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18" name="Straight Connector 317">
              <a:extLst>
                <a:ext uri="{FF2B5EF4-FFF2-40B4-BE49-F238E27FC236}">
                  <a16:creationId xmlns:a16="http://schemas.microsoft.com/office/drawing/2014/main" id="{3184FC82-148A-4FE0-82DF-C2BF2352118A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9" name="Straight Arrow Connector 318">
              <a:extLst>
                <a:ext uri="{FF2B5EF4-FFF2-40B4-BE49-F238E27FC236}">
                  <a16:creationId xmlns:a16="http://schemas.microsoft.com/office/drawing/2014/main" id="{0E17795E-4BE6-4F72-A011-BBD84504DF4E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14" name="Group 313">
            <a:extLst>
              <a:ext uri="{FF2B5EF4-FFF2-40B4-BE49-F238E27FC236}">
                <a16:creationId xmlns:a16="http://schemas.microsoft.com/office/drawing/2014/main" id="{FD22AB26-7C4B-4FA2-81A5-A966B76A7BE7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16" name="Straight Connector 315">
              <a:extLst>
                <a:ext uri="{FF2B5EF4-FFF2-40B4-BE49-F238E27FC236}">
                  <a16:creationId xmlns:a16="http://schemas.microsoft.com/office/drawing/2014/main" id="{8D1A7E25-3852-40F8-9C81-2E8EEA3B6417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7" name="Straight Arrow Connector 316">
              <a:extLst>
                <a:ext uri="{FF2B5EF4-FFF2-40B4-BE49-F238E27FC236}">
                  <a16:creationId xmlns:a16="http://schemas.microsoft.com/office/drawing/2014/main" id="{38918D72-5865-4BCF-A294-D6FEEF860550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15" name="Straight Arrow Connector 314">
            <a:extLst>
              <a:ext uri="{FF2B5EF4-FFF2-40B4-BE49-F238E27FC236}">
                <a16:creationId xmlns:a16="http://schemas.microsoft.com/office/drawing/2014/main" id="{DF57AA35-306F-4D3E-BD5D-2F61A8661CE6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104475</xdr:colOff>
      <xdr:row>63</xdr:row>
      <xdr:rowOff>121231</xdr:rowOff>
    </xdr:from>
    <xdr:to>
      <xdr:col>44</xdr:col>
      <xdr:colOff>470235</xdr:colOff>
      <xdr:row>65</xdr:row>
      <xdr:rowOff>441271</xdr:rowOff>
    </xdr:to>
    <xdr:grpSp>
      <xdr:nvGrpSpPr>
        <xdr:cNvPr id="320" name="Group 319">
          <a:extLst>
            <a:ext uri="{FF2B5EF4-FFF2-40B4-BE49-F238E27FC236}">
              <a16:creationId xmlns:a16="http://schemas.microsoft.com/office/drawing/2014/main" id="{24EA8CE0-B76C-4602-A3A1-289CEA486FCC}"/>
            </a:ext>
          </a:extLst>
        </xdr:cNvPr>
        <xdr:cNvGrpSpPr/>
      </xdr:nvGrpSpPr>
      <xdr:grpSpPr>
        <a:xfrm>
          <a:off x="25707675" y="35907522"/>
          <a:ext cx="365760" cy="1456113"/>
          <a:chOff x="1418617" y="15324907"/>
          <a:chExt cx="259404" cy="1004743"/>
        </a:xfrm>
      </xdr:grpSpPr>
      <xdr:grpSp>
        <xdr:nvGrpSpPr>
          <xdr:cNvPr id="321" name="Group 320">
            <a:extLst>
              <a:ext uri="{FF2B5EF4-FFF2-40B4-BE49-F238E27FC236}">
                <a16:creationId xmlns:a16="http://schemas.microsoft.com/office/drawing/2014/main" id="{84437943-01B7-44C3-A9E1-1E1C0258672D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26" name="Straight Connector 325">
              <a:extLst>
                <a:ext uri="{FF2B5EF4-FFF2-40B4-BE49-F238E27FC236}">
                  <a16:creationId xmlns:a16="http://schemas.microsoft.com/office/drawing/2014/main" id="{5E052E92-02D8-4043-AFCC-CB718BDC1BF6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27" name="Straight Arrow Connector 326">
              <a:extLst>
                <a:ext uri="{FF2B5EF4-FFF2-40B4-BE49-F238E27FC236}">
                  <a16:creationId xmlns:a16="http://schemas.microsoft.com/office/drawing/2014/main" id="{61E67C36-6871-42B4-A8BE-FC8A24796B42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22" name="Group 321">
            <a:extLst>
              <a:ext uri="{FF2B5EF4-FFF2-40B4-BE49-F238E27FC236}">
                <a16:creationId xmlns:a16="http://schemas.microsoft.com/office/drawing/2014/main" id="{AF96CB08-E897-45BF-BA68-DD9C27EBF1E2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24" name="Straight Connector 323">
              <a:extLst>
                <a:ext uri="{FF2B5EF4-FFF2-40B4-BE49-F238E27FC236}">
                  <a16:creationId xmlns:a16="http://schemas.microsoft.com/office/drawing/2014/main" id="{E6091B5E-7158-48D4-987B-80C2FBCC3826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25" name="Straight Arrow Connector 324">
              <a:extLst>
                <a:ext uri="{FF2B5EF4-FFF2-40B4-BE49-F238E27FC236}">
                  <a16:creationId xmlns:a16="http://schemas.microsoft.com/office/drawing/2014/main" id="{5CE16E7C-3534-4823-85FB-AAFD601A6BDD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23" name="Straight Arrow Connector 322">
            <a:extLst>
              <a:ext uri="{FF2B5EF4-FFF2-40B4-BE49-F238E27FC236}">
                <a16:creationId xmlns:a16="http://schemas.microsoft.com/office/drawing/2014/main" id="{1FCFED6A-ABA9-4ED4-A08B-242D0A53498B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89235</xdr:colOff>
      <xdr:row>62</xdr:row>
      <xdr:rowOff>94907</xdr:rowOff>
    </xdr:from>
    <xdr:to>
      <xdr:col>44</xdr:col>
      <xdr:colOff>409275</xdr:colOff>
      <xdr:row>62</xdr:row>
      <xdr:rowOff>460667</xdr:rowOff>
    </xdr:to>
    <xdr:grpSp>
      <xdr:nvGrpSpPr>
        <xdr:cNvPr id="328" name="Group 327">
          <a:extLst>
            <a:ext uri="{FF2B5EF4-FFF2-40B4-BE49-F238E27FC236}">
              <a16:creationId xmlns:a16="http://schemas.microsoft.com/office/drawing/2014/main" id="{8CCDC748-F32A-4E10-9097-A62FB3C7A4CB}"/>
            </a:ext>
          </a:extLst>
        </xdr:cNvPr>
        <xdr:cNvGrpSpPr/>
      </xdr:nvGrpSpPr>
      <xdr:grpSpPr>
        <a:xfrm rot="5400000">
          <a:off x="25087684" y="34754131"/>
          <a:ext cx="365760" cy="1483822"/>
          <a:chOff x="1418617" y="15324907"/>
          <a:chExt cx="259404" cy="1004743"/>
        </a:xfrm>
      </xdr:grpSpPr>
      <xdr:grpSp>
        <xdr:nvGrpSpPr>
          <xdr:cNvPr id="329" name="Group 328">
            <a:extLst>
              <a:ext uri="{FF2B5EF4-FFF2-40B4-BE49-F238E27FC236}">
                <a16:creationId xmlns:a16="http://schemas.microsoft.com/office/drawing/2014/main" id="{DA722158-3F4F-4BDA-84D0-502C79EA8499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34" name="Straight Connector 333">
              <a:extLst>
                <a:ext uri="{FF2B5EF4-FFF2-40B4-BE49-F238E27FC236}">
                  <a16:creationId xmlns:a16="http://schemas.microsoft.com/office/drawing/2014/main" id="{E636D7D8-432F-4441-A10F-2107BC6AF652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35" name="Straight Arrow Connector 334">
              <a:extLst>
                <a:ext uri="{FF2B5EF4-FFF2-40B4-BE49-F238E27FC236}">
                  <a16:creationId xmlns:a16="http://schemas.microsoft.com/office/drawing/2014/main" id="{CD38EBE4-F680-42BF-87AE-ED38A014EA53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30" name="Group 329">
            <a:extLst>
              <a:ext uri="{FF2B5EF4-FFF2-40B4-BE49-F238E27FC236}">
                <a16:creationId xmlns:a16="http://schemas.microsoft.com/office/drawing/2014/main" id="{5F6701C4-CFB2-44CD-8147-48C17DA19E6D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32" name="Straight Connector 331">
              <a:extLst>
                <a:ext uri="{FF2B5EF4-FFF2-40B4-BE49-F238E27FC236}">
                  <a16:creationId xmlns:a16="http://schemas.microsoft.com/office/drawing/2014/main" id="{F8717DC4-9018-47F2-9665-554562CB647E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33" name="Straight Arrow Connector 332">
              <a:extLst>
                <a:ext uri="{FF2B5EF4-FFF2-40B4-BE49-F238E27FC236}">
                  <a16:creationId xmlns:a16="http://schemas.microsoft.com/office/drawing/2014/main" id="{44B8B671-7836-44AC-862D-DF36E3A14C45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31" name="Straight Arrow Connector 330">
            <a:extLst>
              <a:ext uri="{FF2B5EF4-FFF2-40B4-BE49-F238E27FC236}">
                <a16:creationId xmlns:a16="http://schemas.microsoft.com/office/drawing/2014/main" id="{952B7111-FDAE-420E-8405-56B322DA071A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97548</xdr:colOff>
      <xdr:row>60</xdr:row>
      <xdr:rowOff>131621</xdr:rowOff>
    </xdr:from>
    <xdr:to>
      <xdr:col>45</xdr:col>
      <xdr:colOff>463308</xdr:colOff>
      <xdr:row>62</xdr:row>
      <xdr:rowOff>451661</xdr:rowOff>
    </xdr:to>
    <xdr:grpSp>
      <xdr:nvGrpSpPr>
        <xdr:cNvPr id="336" name="Group 335">
          <a:extLst>
            <a:ext uri="{FF2B5EF4-FFF2-40B4-BE49-F238E27FC236}">
              <a16:creationId xmlns:a16="http://schemas.microsoft.com/office/drawing/2014/main" id="{362A7B80-D576-426D-BC03-9ACBA15A8D4A}"/>
            </a:ext>
          </a:extLst>
        </xdr:cNvPr>
        <xdr:cNvGrpSpPr/>
      </xdr:nvGrpSpPr>
      <xdr:grpSpPr>
        <a:xfrm rot="10800000">
          <a:off x="26282639" y="34213803"/>
          <a:ext cx="365760" cy="1456113"/>
          <a:chOff x="1418617" y="15324907"/>
          <a:chExt cx="259404" cy="1004743"/>
        </a:xfrm>
      </xdr:grpSpPr>
      <xdr:grpSp>
        <xdr:nvGrpSpPr>
          <xdr:cNvPr id="337" name="Group 336">
            <a:extLst>
              <a:ext uri="{FF2B5EF4-FFF2-40B4-BE49-F238E27FC236}">
                <a16:creationId xmlns:a16="http://schemas.microsoft.com/office/drawing/2014/main" id="{B1894BC7-DA67-4F6A-B7CF-4B100F9D91C4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42" name="Straight Connector 341">
              <a:extLst>
                <a:ext uri="{FF2B5EF4-FFF2-40B4-BE49-F238E27FC236}">
                  <a16:creationId xmlns:a16="http://schemas.microsoft.com/office/drawing/2014/main" id="{88B5530B-A45C-4D05-9240-03A0E2C9C2CD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43" name="Straight Arrow Connector 342">
              <a:extLst>
                <a:ext uri="{FF2B5EF4-FFF2-40B4-BE49-F238E27FC236}">
                  <a16:creationId xmlns:a16="http://schemas.microsoft.com/office/drawing/2014/main" id="{63C57556-BF55-439C-BA39-96D78C16C887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38" name="Group 337">
            <a:extLst>
              <a:ext uri="{FF2B5EF4-FFF2-40B4-BE49-F238E27FC236}">
                <a16:creationId xmlns:a16="http://schemas.microsoft.com/office/drawing/2014/main" id="{998E7AA8-1D6A-4DF1-AEFF-E8A1E5E74BB8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40" name="Straight Connector 339">
              <a:extLst>
                <a:ext uri="{FF2B5EF4-FFF2-40B4-BE49-F238E27FC236}">
                  <a16:creationId xmlns:a16="http://schemas.microsoft.com/office/drawing/2014/main" id="{0B3798F0-EF83-4A7C-90D7-398248089DD9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41" name="Straight Arrow Connector 340">
              <a:extLst>
                <a:ext uri="{FF2B5EF4-FFF2-40B4-BE49-F238E27FC236}">
                  <a16:creationId xmlns:a16="http://schemas.microsoft.com/office/drawing/2014/main" id="{33C36C65-3CEF-4DA0-8F81-839B85FE6519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39" name="Straight Arrow Connector 338">
            <a:extLst>
              <a:ext uri="{FF2B5EF4-FFF2-40B4-BE49-F238E27FC236}">
                <a16:creationId xmlns:a16="http://schemas.microsoft.com/office/drawing/2014/main" id="{E0B0236C-431B-4BCF-9C64-652E378072C7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262545</xdr:colOff>
      <xdr:row>54</xdr:row>
      <xdr:rowOff>79700</xdr:rowOff>
    </xdr:from>
    <xdr:to>
      <xdr:col>46</xdr:col>
      <xdr:colOff>262545</xdr:colOff>
      <xdr:row>54</xdr:row>
      <xdr:rowOff>445460</xdr:rowOff>
    </xdr:to>
    <xdr:cxnSp macro="">
      <xdr:nvCxnSpPr>
        <xdr:cNvPr id="344" name="Straight Arrow Connector 343">
          <a:extLst>
            <a:ext uri="{FF2B5EF4-FFF2-40B4-BE49-F238E27FC236}">
              <a16:creationId xmlns:a16="http://schemas.microsoft.com/office/drawing/2014/main" id="{FAB9B706-555E-42E6-B411-F238FC7338DC}"/>
            </a:ext>
          </a:extLst>
        </xdr:cNvPr>
        <xdr:cNvCxnSpPr/>
      </xdr:nvCxnSpPr>
      <xdr:spPr>
        <a:xfrm rot="5400000" flipH="1">
          <a:off x="26368665" y="139785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58</xdr:row>
      <xdr:rowOff>110872</xdr:rowOff>
    </xdr:from>
    <xdr:to>
      <xdr:col>46</xdr:col>
      <xdr:colOff>276400</xdr:colOff>
      <xdr:row>58</xdr:row>
      <xdr:rowOff>476632</xdr:rowOff>
    </xdr:to>
    <xdr:cxnSp macro="">
      <xdr:nvCxnSpPr>
        <xdr:cNvPr id="345" name="Straight Arrow Connector 344">
          <a:extLst>
            <a:ext uri="{FF2B5EF4-FFF2-40B4-BE49-F238E27FC236}">
              <a16:creationId xmlns:a16="http://schemas.microsoft.com/office/drawing/2014/main" id="{7FF12BD0-FF72-431A-9503-A75476C499ED}"/>
            </a:ext>
          </a:extLst>
        </xdr:cNvPr>
        <xdr:cNvCxnSpPr/>
      </xdr:nvCxnSpPr>
      <xdr:spPr>
        <a:xfrm rot="5400000" flipH="1">
          <a:off x="26382520" y="162957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58</xdr:row>
      <xdr:rowOff>124726</xdr:rowOff>
    </xdr:from>
    <xdr:to>
      <xdr:col>43</xdr:col>
      <xdr:colOff>255618</xdr:colOff>
      <xdr:row>58</xdr:row>
      <xdr:rowOff>490486</xdr:rowOff>
    </xdr:to>
    <xdr:cxnSp macro="">
      <xdr:nvCxnSpPr>
        <xdr:cNvPr id="346" name="Straight Arrow Connector 345">
          <a:extLst>
            <a:ext uri="{FF2B5EF4-FFF2-40B4-BE49-F238E27FC236}">
              <a16:creationId xmlns:a16="http://schemas.microsoft.com/office/drawing/2014/main" id="{A6CFD43F-48E3-4DE5-B753-A485EA73D9FA}"/>
            </a:ext>
          </a:extLst>
        </xdr:cNvPr>
        <xdr:cNvCxnSpPr/>
      </xdr:nvCxnSpPr>
      <xdr:spPr>
        <a:xfrm rot="16200000" flipH="1">
          <a:off x="24647238" y="163096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54</xdr:row>
      <xdr:rowOff>34672</xdr:rowOff>
    </xdr:from>
    <xdr:to>
      <xdr:col>43</xdr:col>
      <xdr:colOff>286791</xdr:colOff>
      <xdr:row>54</xdr:row>
      <xdr:rowOff>400432</xdr:rowOff>
    </xdr:to>
    <xdr:cxnSp macro="">
      <xdr:nvCxnSpPr>
        <xdr:cNvPr id="347" name="Straight Arrow Connector 346">
          <a:extLst>
            <a:ext uri="{FF2B5EF4-FFF2-40B4-BE49-F238E27FC236}">
              <a16:creationId xmlns:a16="http://schemas.microsoft.com/office/drawing/2014/main" id="{3832B80B-410A-4329-B39A-43895B410FB1}"/>
            </a:ext>
          </a:extLst>
        </xdr:cNvPr>
        <xdr:cNvCxnSpPr/>
      </xdr:nvCxnSpPr>
      <xdr:spPr>
        <a:xfrm rot="16200000" flipH="1">
          <a:off x="24678411" y="139335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62</xdr:row>
      <xdr:rowOff>568037</xdr:rowOff>
    </xdr:from>
    <xdr:to>
      <xdr:col>48</xdr:col>
      <xdr:colOff>204354</xdr:colOff>
      <xdr:row>62</xdr:row>
      <xdr:rowOff>568037</xdr:rowOff>
    </xdr:to>
    <xdr:cxnSp macro="">
      <xdr:nvCxnSpPr>
        <xdr:cNvPr id="348" name="Straight Connector 347">
          <a:extLst>
            <a:ext uri="{FF2B5EF4-FFF2-40B4-BE49-F238E27FC236}">
              <a16:creationId xmlns:a16="http://schemas.microsoft.com/office/drawing/2014/main" id="{D199F4EB-7A3B-4AB1-96A1-DB15E202A2FF}"/>
            </a:ext>
          </a:extLst>
        </xdr:cNvPr>
        <xdr:cNvCxnSpPr/>
      </xdr:nvCxnSpPr>
      <xdr:spPr>
        <a:xfrm flipV="1">
          <a:off x="23514627" y="188560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394854</xdr:colOff>
      <xdr:row>62</xdr:row>
      <xdr:rowOff>232459</xdr:rowOff>
    </xdr:from>
    <xdr:to>
      <xdr:col>50</xdr:col>
      <xdr:colOff>422565</xdr:colOff>
      <xdr:row>63</xdr:row>
      <xdr:rowOff>13855</xdr:rowOff>
    </xdr:to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2ADD8653-1415-4838-BED9-C8C7FC14394D}"/>
            </a:ext>
          </a:extLst>
        </xdr:cNvPr>
        <xdr:cNvSpPr txBox="1"/>
      </xdr:nvSpPr>
      <xdr:spPr>
        <a:xfrm>
          <a:off x="27826854" y="25949959"/>
          <a:ext cx="1170711" cy="352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Fundy Rd</a:t>
          </a:r>
        </a:p>
      </xdr:txBody>
    </xdr:sp>
    <xdr:clientData/>
  </xdr:twoCellAnchor>
  <xdr:twoCellAnchor>
    <xdr:from>
      <xdr:col>7</xdr:col>
      <xdr:colOff>262545</xdr:colOff>
      <xdr:row>15</xdr:row>
      <xdr:rowOff>79700</xdr:rowOff>
    </xdr:from>
    <xdr:to>
      <xdr:col>7</xdr:col>
      <xdr:colOff>262545</xdr:colOff>
      <xdr:row>15</xdr:row>
      <xdr:rowOff>445460</xdr:rowOff>
    </xdr:to>
    <xdr:cxnSp macro="">
      <xdr:nvCxnSpPr>
        <xdr:cNvPr id="351" name="Straight Arrow Connector 350">
          <a:extLst>
            <a:ext uri="{FF2B5EF4-FFF2-40B4-BE49-F238E27FC236}">
              <a16:creationId xmlns:a16="http://schemas.microsoft.com/office/drawing/2014/main" id="{A203B12F-B07C-4BEF-923A-636FB9C9BDC6}"/>
            </a:ext>
          </a:extLst>
        </xdr:cNvPr>
        <xdr:cNvCxnSpPr/>
      </xdr:nvCxnSpPr>
      <xdr:spPr>
        <a:xfrm rot="5400000" flipH="1">
          <a:off x="26368665" y="6549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276400</xdr:colOff>
      <xdr:row>19</xdr:row>
      <xdr:rowOff>110872</xdr:rowOff>
    </xdr:from>
    <xdr:to>
      <xdr:col>7</xdr:col>
      <xdr:colOff>276400</xdr:colOff>
      <xdr:row>19</xdr:row>
      <xdr:rowOff>476632</xdr:rowOff>
    </xdr:to>
    <xdr:cxnSp macro="">
      <xdr:nvCxnSpPr>
        <xdr:cNvPr id="352" name="Straight Arrow Connector 351">
          <a:extLst>
            <a:ext uri="{FF2B5EF4-FFF2-40B4-BE49-F238E27FC236}">
              <a16:creationId xmlns:a16="http://schemas.microsoft.com/office/drawing/2014/main" id="{9814D27E-12C5-4846-8D11-2E4881DB2CF0}"/>
            </a:ext>
          </a:extLst>
        </xdr:cNvPr>
        <xdr:cNvCxnSpPr/>
      </xdr:nvCxnSpPr>
      <xdr:spPr>
        <a:xfrm rot="5400000" flipH="1">
          <a:off x="26382520" y="8866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255618</xdr:colOff>
      <xdr:row>19</xdr:row>
      <xdr:rowOff>124726</xdr:rowOff>
    </xdr:from>
    <xdr:to>
      <xdr:col>4</xdr:col>
      <xdr:colOff>255618</xdr:colOff>
      <xdr:row>19</xdr:row>
      <xdr:rowOff>490486</xdr:rowOff>
    </xdr:to>
    <xdr:cxnSp macro="">
      <xdr:nvCxnSpPr>
        <xdr:cNvPr id="353" name="Straight Arrow Connector 352">
          <a:extLst>
            <a:ext uri="{FF2B5EF4-FFF2-40B4-BE49-F238E27FC236}">
              <a16:creationId xmlns:a16="http://schemas.microsoft.com/office/drawing/2014/main" id="{18EEEF75-92F0-4270-A5EB-9683AF917359}"/>
            </a:ext>
          </a:extLst>
        </xdr:cNvPr>
        <xdr:cNvCxnSpPr/>
      </xdr:nvCxnSpPr>
      <xdr:spPr>
        <a:xfrm rot="16200000" flipH="1">
          <a:off x="24647238" y="8880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286791</xdr:colOff>
      <xdr:row>15</xdr:row>
      <xdr:rowOff>34672</xdr:rowOff>
    </xdr:from>
    <xdr:to>
      <xdr:col>4</xdr:col>
      <xdr:colOff>286791</xdr:colOff>
      <xdr:row>15</xdr:row>
      <xdr:rowOff>400432</xdr:rowOff>
    </xdr:to>
    <xdr:cxnSp macro="">
      <xdr:nvCxnSpPr>
        <xdr:cNvPr id="354" name="Straight Arrow Connector 353">
          <a:extLst>
            <a:ext uri="{FF2B5EF4-FFF2-40B4-BE49-F238E27FC236}">
              <a16:creationId xmlns:a16="http://schemas.microsoft.com/office/drawing/2014/main" id="{D6F6552D-47A4-4309-A95F-CCA9EE5F58F7}"/>
            </a:ext>
          </a:extLst>
        </xdr:cNvPr>
        <xdr:cNvCxnSpPr/>
      </xdr:nvCxnSpPr>
      <xdr:spPr>
        <a:xfrm rot="16200000" flipH="1">
          <a:off x="24678411" y="6504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130799</xdr:colOff>
      <xdr:row>24</xdr:row>
      <xdr:rowOff>119152</xdr:rowOff>
    </xdr:from>
    <xdr:to>
      <xdr:col>8</xdr:col>
      <xdr:colOff>450839</xdr:colOff>
      <xdr:row>24</xdr:row>
      <xdr:rowOff>484912</xdr:rowOff>
    </xdr:to>
    <xdr:grpSp>
      <xdr:nvGrpSpPr>
        <xdr:cNvPr id="355" name="Group 354">
          <a:extLst>
            <a:ext uri="{FF2B5EF4-FFF2-40B4-BE49-F238E27FC236}">
              <a16:creationId xmlns:a16="http://schemas.microsoft.com/office/drawing/2014/main" id="{160333BB-7F34-41D9-BC71-982ACA8AE5A4}"/>
            </a:ext>
          </a:extLst>
        </xdr:cNvPr>
        <xdr:cNvGrpSpPr/>
      </xdr:nvGrpSpPr>
      <xdr:grpSpPr>
        <a:xfrm rot="16200000">
          <a:off x="4181175" y="13192994"/>
          <a:ext cx="365760" cy="1483822"/>
          <a:chOff x="1418617" y="15324907"/>
          <a:chExt cx="259404" cy="1004743"/>
        </a:xfrm>
      </xdr:grpSpPr>
      <xdr:grpSp>
        <xdr:nvGrpSpPr>
          <xdr:cNvPr id="356" name="Group 355">
            <a:extLst>
              <a:ext uri="{FF2B5EF4-FFF2-40B4-BE49-F238E27FC236}">
                <a16:creationId xmlns:a16="http://schemas.microsoft.com/office/drawing/2014/main" id="{2B21F11F-E81D-458E-9F63-6A6215D4EFB2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61" name="Straight Connector 360">
              <a:extLst>
                <a:ext uri="{FF2B5EF4-FFF2-40B4-BE49-F238E27FC236}">
                  <a16:creationId xmlns:a16="http://schemas.microsoft.com/office/drawing/2014/main" id="{BBA51D9B-9BC0-4A39-9226-FBB373A99456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62" name="Straight Arrow Connector 361">
              <a:extLst>
                <a:ext uri="{FF2B5EF4-FFF2-40B4-BE49-F238E27FC236}">
                  <a16:creationId xmlns:a16="http://schemas.microsoft.com/office/drawing/2014/main" id="{6692553C-E66E-4A31-A707-AC190E73545E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57" name="Group 356">
            <a:extLst>
              <a:ext uri="{FF2B5EF4-FFF2-40B4-BE49-F238E27FC236}">
                <a16:creationId xmlns:a16="http://schemas.microsoft.com/office/drawing/2014/main" id="{9210D2A6-0ABD-4533-AD34-961FE4774002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59" name="Straight Connector 358">
              <a:extLst>
                <a:ext uri="{FF2B5EF4-FFF2-40B4-BE49-F238E27FC236}">
                  <a16:creationId xmlns:a16="http://schemas.microsoft.com/office/drawing/2014/main" id="{887DD8D1-DC72-4AAB-A9A8-8F126A7E544F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60" name="Straight Arrow Connector 359">
              <a:extLst>
                <a:ext uri="{FF2B5EF4-FFF2-40B4-BE49-F238E27FC236}">
                  <a16:creationId xmlns:a16="http://schemas.microsoft.com/office/drawing/2014/main" id="{97EC1333-5F42-4AD1-9043-C5C76C08AF42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58" name="Straight Arrow Connector 357">
            <a:extLst>
              <a:ext uri="{FF2B5EF4-FFF2-40B4-BE49-F238E27FC236}">
                <a16:creationId xmlns:a16="http://schemas.microsoft.com/office/drawing/2014/main" id="{2D16EBE3-94A0-4419-919B-F6C633357C0C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104475</xdr:colOff>
      <xdr:row>24</xdr:row>
      <xdr:rowOff>121231</xdr:rowOff>
    </xdr:from>
    <xdr:to>
      <xdr:col>5</xdr:col>
      <xdr:colOff>470235</xdr:colOff>
      <xdr:row>26</xdr:row>
      <xdr:rowOff>441271</xdr:rowOff>
    </xdr:to>
    <xdr:grpSp>
      <xdr:nvGrpSpPr>
        <xdr:cNvPr id="363" name="Group 362">
          <a:extLst>
            <a:ext uri="{FF2B5EF4-FFF2-40B4-BE49-F238E27FC236}">
              <a16:creationId xmlns:a16="http://schemas.microsoft.com/office/drawing/2014/main" id="{8EFC2866-0CF0-407F-8915-796528CB7D3E}"/>
            </a:ext>
          </a:extLst>
        </xdr:cNvPr>
        <xdr:cNvGrpSpPr/>
      </xdr:nvGrpSpPr>
      <xdr:grpSpPr>
        <a:xfrm>
          <a:off x="3013930" y="13754104"/>
          <a:ext cx="365760" cy="1456112"/>
          <a:chOff x="1418617" y="15324907"/>
          <a:chExt cx="259404" cy="1004743"/>
        </a:xfrm>
      </xdr:grpSpPr>
      <xdr:grpSp>
        <xdr:nvGrpSpPr>
          <xdr:cNvPr id="364" name="Group 363">
            <a:extLst>
              <a:ext uri="{FF2B5EF4-FFF2-40B4-BE49-F238E27FC236}">
                <a16:creationId xmlns:a16="http://schemas.microsoft.com/office/drawing/2014/main" id="{F80ABAE0-0833-43E5-B37F-100503C2E0D2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69" name="Straight Connector 368">
              <a:extLst>
                <a:ext uri="{FF2B5EF4-FFF2-40B4-BE49-F238E27FC236}">
                  <a16:creationId xmlns:a16="http://schemas.microsoft.com/office/drawing/2014/main" id="{506F49A4-31DF-46CF-B155-1E38EDE10AFC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70" name="Straight Arrow Connector 369">
              <a:extLst>
                <a:ext uri="{FF2B5EF4-FFF2-40B4-BE49-F238E27FC236}">
                  <a16:creationId xmlns:a16="http://schemas.microsoft.com/office/drawing/2014/main" id="{5C35458A-940F-4EA9-97B1-FD7EAD833266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65" name="Group 364">
            <a:extLst>
              <a:ext uri="{FF2B5EF4-FFF2-40B4-BE49-F238E27FC236}">
                <a16:creationId xmlns:a16="http://schemas.microsoft.com/office/drawing/2014/main" id="{2CDBD1D7-F93D-4CEC-916F-35C4AE109738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67" name="Straight Connector 366">
              <a:extLst>
                <a:ext uri="{FF2B5EF4-FFF2-40B4-BE49-F238E27FC236}">
                  <a16:creationId xmlns:a16="http://schemas.microsoft.com/office/drawing/2014/main" id="{0B5489E4-51B3-4BAE-BDDC-CF0623977266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68" name="Straight Arrow Connector 367">
              <a:extLst>
                <a:ext uri="{FF2B5EF4-FFF2-40B4-BE49-F238E27FC236}">
                  <a16:creationId xmlns:a16="http://schemas.microsoft.com/office/drawing/2014/main" id="{D224F9A0-3B78-4936-AA63-1E663D0274A7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66" name="Straight Arrow Connector 365">
            <a:extLst>
              <a:ext uri="{FF2B5EF4-FFF2-40B4-BE49-F238E27FC236}">
                <a16:creationId xmlns:a16="http://schemas.microsoft.com/office/drawing/2014/main" id="{9C1E8E4E-8935-4ED2-AA6B-0CEF8A577F56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89235</xdr:colOff>
      <xdr:row>23</xdr:row>
      <xdr:rowOff>94907</xdr:rowOff>
    </xdr:from>
    <xdr:to>
      <xdr:col>5</xdr:col>
      <xdr:colOff>409275</xdr:colOff>
      <xdr:row>23</xdr:row>
      <xdr:rowOff>460667</xdr:rowOff>
    </xdr:to>
    <xdr:grpSp>
      <xdr:nvGrpSpPr>
        <xdr:cNvPr id="371" name="Group 370">
          <a:extLst>
            <a:ext uri="{FF2B5EF4-FFF2-40B4-BE49-F238E27FC236}">
              <a16:creationId xmlns:a16="http://schemas.microsoft.com/office/drawing/2014/main" id="{97A6FE53-63AD-4E2F-9609-2C4AD4879AA2}"/>
            </a:ext>
          </a:extLst>
        </xdr:cNvPr>
        <xdr:cNvGrpSpPr/>
      </xdr:nvGrpSpPr>
      <xdr:grpSpPr>
        <a:xfrm rot="5400000">
          <a:off x="2393939" y="12600712"/>
          <a:ext cx="365760" cy="1483822"/>
          <a:chOff x="1418617" y="15324907"/>
          <a:chExt cx="259404" cy="1004743"/>
        </a:xfrm>
      </xdr:grpSpPr>
      <xdr:grpSp>
        <xdr:nvGrpSpPr>
          <xdr:cNvPr id="372" name="Group 371">
            <a:extLst>
              <a:ext uri="{FF2B5EF4-FFF2-40B4-BE49-F238E27FC236}">
                <a16:creationId xmlns:a16="http://schemas.microsoft.com/office/drawing/2014/main" id="{384FE55B-09DA-4BAB-B8E5-A899DE494C4A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77" name="Straight Connector 376">
              <a:extLst>
                <a:ext uri="{FF2B5EF4-FFF2-40B4-BE49-F238E27FC236}">
                  <a16:creationId xmlns:a16="http://schemas.microsoft.com/office/drawing/2014/main" id="{1A325328-8D92-4EDF-83C8-C2EAA12D38A3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78" name="Straight Arrow Connector 377">
              <a:extLst>
                <a:ext uri="{FF2B5EF4-FFF2-40B4-BE49-F238E27FC236}">
                  <a16:creationId xmlns:a16="http://schemas.microsoft.com/office/drawing/2014/main" id="{20D3A2E9-3587-40AF-A781-B1276D7B348F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73" name="Group 372">
            <a:extLst>
              <a:ext uri="{FF2B5EF4-FFF2-40B4-BE49-F238E27FC236}">
                <a16:creationId xmlns:a16="http://schemas.microsoft.com/office/drawing/2014/main" id="{9E7BFE64-BB44-4AE1-8A98-04B4AB84CBF0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75" name="Straight Connector 374">
              <a:extLst>
                <a:ext uri="{FF2B5EF4-FFF2-40B4-BE49-F238E27FC236}">
                  <a16:creationId xmlns:a16="http://schemas.microsoft.com/office/drawing/2014/main" id="{F7A33322-1E1B-49D4-BE43-A61BFC9E4F20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76" name="Straight Arrow Connector 375">
              <a:extLst>
                <a:ext uri="{FF2B5EF4-FFF2-40B4-BE49-F238E27FC236}">
                  <a16:creationId xmlns:a16="http://schemas.microsoft.com/office/drawing/2014/main" id="{F2FC1601-DAD3-4BF4-BC79-6205FAA27DE5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74" name="Straight Arrow Connector 373">
            <a:extLst>
              <a:ext uri="{FF2B5EF4-FFF2-40B4-BE49-F238E27FC236}">
                <a16:creationId xmlns:a16="http://schemas.microsoft.com/office/drawing/2014/main" id="{D4016665-6851-487A-8F05-89C490DFCB1C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97548</xdr:colOff>
      <xdr:row>21</xdr:row>
      <xdr:rowOff>131621</xdr:rowOff>
    </xdr:from>
    <xdr:to>
      <xdr:col>6</xdr:col>
      <xdr:colOff>463308</xdr:colOff>
      <xdr:row>23</xdr:row>
      <xdr:rowOff>451661</xdr:rowOff>
    </xdr:to>
    <xdr:grpSp>
      <xdr:nvGrpSpPr>
        <xdr:cNvPr id="379" name="Group 378">
          <a:extLst>
            <a:ext uri="{FF2B5EF4-FFF2-40B4-BE49-F238E27FC236}">
              <a16:creationId xmlns:a16="http://schemas.microsoft.com/office/drawing/2014/main" id="{99665735-65CD-4A15-9FDB-44A019EAC87B}"/>
            </a:ext>
          </a:extLst>
        </xdr:cNvPr>
        <xdr:cNvGrpSpPr/>
      </xdr:nvGrpSpPr>
      <xdr:grpSpPr>
        <a:xfrm rot="10800000">
          <a:off x="3588893" y="12060385"/>
          <a:ext cx="365760" cy="1456112"/>
          <a:chOff x="1418617" y="15324907"/>
          <a:chExt cx="259404" cy="1004743"/>
        </a:xfrm>
      </xdr:grpSpPr>
      <xdr:grpSp>
        <xdr:nvGrpSpPr>
          <xdr:cNvPr id="380" name="Group 379">
            <a:extLst>
              <a:ext uri="{FF2B5EF4-FFF2-40B4-BE49-F238E27FC236}">
                <a16:creationId xmlns:a16="http://schemas.microsoft.com/office/drawing/2014/main" id="{18E17185-8473-422E-AD06-1A3E3658542A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85" name="Straight Connector 384">
              <a:extLst>
                <a:ext uri="{FF2B5EF4-FFF2-40B4-BE49-F238E27FC236}">
                  <a16:creationId xmlns:a16="http://schemas.microsoft.com/office/drawing/2014/main" id="{E6F0AACE-7D45-4738-BD6B-8A0A7D619655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86" name="Straight Arrow Connector 385">
              <a:extLst>
                <a:ext uri="{FF2B5EF4-FFF2-40B4-BE49-F238E27FC236}">
                  <a16:creationId xmlns:a16="http://schemas.microsoft.com/office/drawing/2014/main" id="{4507AF65-26AC-432F-9F76-533103B54AE8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81" name="Group 380">
            <a:extLst>
              <a:ext uri="{FF2B5EF4-FFF2-40B4-BE49-F238E27FC236}">
                <a16:creationId xmlns:a16="http://schemas.microsoft.com/office/drawing/2014/main" id="{36594805-F23D-4933-8933-B072C7BEFDE5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83" name="Straight Connector 382">
              <a:extLst>
                <a:ext uri="{FF2B5EF4-FFF2-40B4-BE49-F238E27FC236}">
                  <a16:creationId xmlns:a16="http://schemas.microsoft.com/office/drawing/2014/main" id="{C63C2F17-BB59-4015-ADED-C739BD50623F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84" name="Straight Arrow Connector 383">
              <a:extLst>
                <a:ext uri="{FF2B5EF4-FFF2-40B4-BE49-F238E27FC236}">
                  <a16:creationId xmlns:a16="http://schemas.microsoft.com/office/drawing/2014/main" id="{A47CBDAF-B55B-474D-AF21-B8629983B02E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82" name="Straight Arrow Connector 381">
            <a:extLst>
              <a:ext uri="{FF2B5EF4-FFF2-40B4-BE49-F238E27FC236}">
                <a16:creationId xmlns:a16="http://schemas.microsoft.com/office/drawing/2014/main" id="{FE9692B4-3C18-429D-974B-A010A00DCD42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121227</xdr:colOff>
      <xdr:row>24</xdr:row>
      <xdr:rowOff>0</xdr:rowOff>
    </xdr:from>
    <xdr:to>
      <xdr:col>9</xdr:col>
      <xdr:colOff>242454</xdr:colOff>
      <xdr:row>24</xdr:row>
      <xdr:rowOff>0</xdr:rowOff>
    </xdr:to>
    <xdr:cxnSp macro="">
      <xdr:nvCxnSpPr>
        <xdr:cNvPr id="387" name="Straight Connector 386">
          <a:extLst>
            <a:ext uri="{FF2B5EF4-FFF2-40B4-BE49-F238E27FC236}">
              <a16:creationId xmlns:a16="http://schemas.microsoft.com/office/drawing/2014/main" id="{080829A8-CD32-432C-B69C-3372303B7BE7}"/>
            </a:ext>
          </a:extLst>
        </xdr:cNvPr>
        <xdr:cNvCxnSpPr/>
      </xdr:nvCxnSpPr>
      <xdr:spPr>
        <a:xfrm flipV="1">
          <a:off x="23552727" y="11430000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546531</xdr:colOff>
      <xdr:row>23</xdr:row>
      <xdr:rowOff>343295</xdr:rowOff>
    </xdr:from>
    <xdr:to>
      <xdr:col>11</xdr:col>
      <xdr:colOff>273629</xdr:colOff>
      <xdr:row>24</xdr:row>
      <xdr:rowOff>83127</xdr:rowOff>
    </xdr:to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5E3775D6-E6FF-4473-9411-F6B39454733F}"/>
            </a:ext>
          </a:extLst>
        </xdr:cNvPr>
        <xdr:cNvSpPr txBox="1"/>
      </xdr:nvSpPr>
      <xdr:spPr>
        <a:xfrm>
          <a:off x="27978531" y="11201795"/>
          <a:ext cx="870098" cy="3113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Lunt Rd</a:t>
          </a:r>
        </a:p>
      </xdr:txBody>
    </xdr:sp>
    <xdr:clientData/>
  </xdr:twoCellAnchor>
  <xdr:twoCellAnchor>
    <xdr:from>
      <xdr:col>7</xdr:col>
      <xdr:colOff>262545</xdr:colOff>
      <xdr:row>28</xdr:row>
      <xdr:rowOff>79700</xdr:rowOff>
    </xdr:from>
    <xdr:to>
      <xdr:col>7</xdr:col>
      <xdr:colOff>262545</xdr:colOff>
      <xdr:row>28</xdr:row>
      <xdr:rowOff>445460</xdr:rowOff>
    </xdr:to>
    <xdr:cxnSp macro="">
      <xdr:nvCxnSpPr>
        <xdr:cNvPr id="390" name="Straight Arrow Connector 389">
          <a:extLst>
            <a:ext uri="{FF2B5EF4-FFF2-40B4-BE49-F238E27FC236}">
              <a16:creationId xmlns:a16="http://schemas.microsoft.com/office/drawing/2014/main" id="{BB9C795B-FEFD-42FB-ADD6-0691FF9D3A1F}"/>
            </a:ext>
          </a:extLst>
        </xdr:cNvPr>
        <xdr:cNvCxnSpPr/>
      </xdr:nvCxnSpPr>
      <xdr:spPr>
        <a:xfrm rot="5400000" flipH="1">
          <a:off x="4080165" y="6549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276400</xdr:colOff>
      <xdr:row>32</xdr:row>
      <xdr:rowOff>110872</xdr:rowOff>
    </xdr:from>
    <xdr:to>
      <xdr:col>7</xdr:col>
      <xdr:colOff>276400</xdr:colOff>
      <xdr:row>32</xdr:row>
      <xdr:rowOff>476632</xdr:rowOff>
    </xdr:to>
    <xdr:cxnSp macro="">
      <xdr:nvCxnSpPr>
        <xdr:cNvPr id="391" name="Straight Arrow Connector 390">
          <a:extLst>
            <a:ext uri="{FF2B5EF4-FFF2-40B4-BE49-F238E27FC236}">
              <a16:creationId xmlns:a16="http://schemas.microsoft.com/office/drawing/2014/main" id="{CEE5DB94-44C2-4565-883F-87D88A212D6C}"/>
            </a:ext>
          </a:extLst>
        </xdr:cNvPr>
        <xdr:cNvCxnSpPr/>
      </xdr:nvCxnSpPr>
      <xdr:spPr>
        <a:xfrm rot="5400000" flipH="1">
          <a:off x="4094020" y="8866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290255</xdr:colOff>
      <xdr:row>32</xdr:row>
      <xdr:rowOff>124726</xdr:rowOff>
    </xdr:from>
    <xdr:to>
      <xdr:col>4</xdr:col>
      <xdr:colOff>290255</xdr:colOff>
      <xdr:row>32</xdr:row>
      <xdr:rowOff>490486</xdr:rowOff>
    </xdr:to>
    <xdr:cxnSp macro="">
      <xdr:nvCxnSpPr>
        <xdr:cNvPr id="392" name="Straight Arrow Connector 391">
          <a:extLst>
            <a:ext uri="{FF2B5EF4-FFF2-40B4-BE49-F238E27FC236}">
              <a16:creationId xmlns:a16="http://schemas.microsoft.com/office/drawing/2014/main" id="{2E86AAF4-963F-4E57-942E-BAE36B457858}"/>
            </a:ext>
          </a:extLst>
        </xdr:cNvPr>
        <xdr:cNvCxnSpPr/>
      </xdr:nvCxnSpPr>
      <xdr:spPr>
        <a:xfrm rot="16200000" flipH="1">
          <a:off x="2393375" y="163096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286791</xdr:colOff>
      <xdr:row>28</xdr:row>
      <xdr:rowOff>34672</xdr:rowOff>
    </xdr:from>
    <xdr:to>
      <xdr:col>4</xdr:col>
      <xdr:colOff>286791</xdr:colOff>
      <xdr:row>28</xdr:row>
      <xdr:rowOff>400432</xdr:rowOff>
    </xdr:to>
    <xdr:cxnSp macro="">
      <xdr:nvCxnSpPr>
        <xdr:cNvPr id="393" name="Straight Arrow Connector 392">
          <a:extLst>
            <a:ext uri="{FF2B5EF4-FFF2-40B4-BE49-F238E27FC236}">
              <a16:creationId xmlns:a16="http://schemas.microsoft.com/office/drawing/2014/main" id="{4E607D05-91FB-43A9-BA98-019DDFFFB13B}"/>
            </a:ext>
          </a:extLst>
        </xdr:cNvPr>
        <xdr:cNvCxnSpPr/>
      </xdr:nvCxnSpPr>
      <xdr:spPr>
        <a:xfrm rot="16200000" flipH="1">
          <a:off x="2389911" y="6504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17318</xdr:colOff>
      <xdr:row>37</xdr:row>
      <xdr:rowOff>0</xdr:rowOff>
    </xdr:from>
    <xdr:to>
      <xdr:col>9</xdr:col>
      <xdr:colOff>17318</xdr:colOff>
      <xdr:row>37</xdr:row>
      <xdr:rowOff>0</xdr:rowOff>
    </xdr:to>
    <xdr:cxnSp macro="">
      <xdr:nvCxnSpPr>
        <xdr:cNvPr id="426" name="Straight Connector 425">
          <a:extLst>
            <a:ext uri="{FF2B5EF4-FFF2-40B4-BE49-F238E27FC236}">
              <a16:creationId xmlns:a16="http://schemas.microsoft.com/office/drawing/2014/main" id="{F0A2675E-FDF0-4565-A338-93089900B2C0}"/>
            </a:ext>
          </a:extLst>
        </xdr:cNvPr>
        <xdr:cNvCxnSpPr/>
      </xdr:nvCxnSpPr>
      <xdr:spPr>
        <a:xfrm>
          <a:off x="3446318" y="21145500"/>
          <a:ext cx="17145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133184</xdr:colOff>
      <xdr:row>37</xdr:row>
      <xdr:rowOff>46593</xdr:rowOff>
    </xdr:from>
    <xdr:to>
      <xdr:col>10</xdr:col>
      <xdr:colOff>517253</xdr:colOff>
      <xdr:row>38</xdr:row>
      <xdr:rowOff>556471</xdr:rowOff>
    </xdr:to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1694FA4A-92C5-4283-AEC1-BC79716B3A20}"/>
            </a:ext>
          </a:extLst>
        </xdr:cNvPr>
        <xdr:cNvSpPr txBox="1"/>
      </xdr:nvSpPr>
      <xdr:spPr>
        <a:xfrm rot="3021503">
          <a:off x="5499530" y="21540747"/>
          <a:ext cx="1081378" cy="3840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Presumpscot</a:t>
          </a:r>
          <a:r>
            <a:rPr lang="en-US" sz="1100" baseline="0">
              <a:solidFill>
                <a:schemeClr val="accent1"/>
              </a:solidFill>
            </a:rPr>
            <a:t> St</a:t>
          </a:r>
          <a:endParaRPr lang="en-US" sz="1100">
            <a:solidFill>
              <a:schemeClr val="accent1"/>
            </a:solidFill>
          </a:endParaRPr>
        </a:p>
      </xdr:txBody>
    </xdr:sp>
    <xdr:clientData/>
  </xdr:twoCellAnchor>
  <xdr:twoCellAnchor>
    <xdr:from>
      <xdr:col>6</xdr:col>
      <xdr:colOff>242454</xdr:colOff>
      <xdr:row>37</xdr:row>
      <xdr:rowOff>121227</xdr:rowOff>
    </xdr:from>
    <xdr:to>
      <xdr:col>6</xdr:col>
      <xdr:colOff>242454</xdr:colOff>
      <xdr:row>37</xdr:row>
      <xdr:rowOff>486987</xdr:rowOff>
    </xdr:to>
    <xdr:cxnSp macro="">
      <xdr:nvCxnSpPr>
        <xdr:cNvPr id="430" name="Straight Arrow Connector 429">
          <a:extLst>
            <a:ext uri="{FF2B5EF4-FFF2-40B4-BE49-F238E27FC236}">
              <a16:creationId xmlns:a16="http://schemas.microsoft.com/office/drawing/2014/main" id="{057BB657-F3C8-4A9E-9CEC-56233C7E44E7}"/>
            </a:ext>
          </a:extLst>
        </xdr:cNvPr>
        <xdr:cNvCxnSpPr/>
      </xdr:nvCxnSpPr>
      <xdr:spPr>
        <a:xfrm rot="5400000" flipH="1">
          <a:off x="3488574" y="19163607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234836</xdr:colOff>
      <xdr:row>36</xdr:row>
      <xdr:rowOff>69308</xdr:rowOff>
    </xdr:from>
    <xdr:to>
      <xdr:col>4</xdr:col>
      <xdr:colOff>234836</xdr:colOff>
      <xdr:row>36</xdr:row>
      <xdr:rowOff>435068</xdr:rowOff>
    </xdr:to>
    <xdr:cxnSp macro="">
      <xdr:nvCxnSpPr>
        <xdr:cNvPr id="431" name="Straight Arrow Connector 430">
          <a:extLst>
            <a:ext uri="{FF2B5EF4-FFF2-40B4-BE49-F238E27FC236}">
              <a16:creationId xmlns:a16="http://schemas.microsoft.com/office/drawing/2014/main" id="{D0040D5F-B5F3-44CC-A817-2292F56DF290}"/>
            </a:ext>
          </a:extLst>
        </xdr:cNvPr>
        <xdr:cNvCxnSpPr/>
      </xdr:nvCxnSpPr>
      <xdr:spPr>
        <a:xfrm rot="16200000" flipH="1">
          <a:off x="2337956" y="18540188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152960</xdr:colOff>
      <xdr:row>36</xdr:row>
      <xdr:rowOff>112226</xdr:rowOff>
    </xdr:from>
    <xdr:to>
      <xdr:col>6</xdr:col>
      <xdr:colOff>427280</xdr:colOff>
      <xdr:row>36</xdr:row>
      <xdr:rowOff>386546</xdr:rowOff>
    </xdr:to>
    <xdr:grpSp>
      <xdr:nvGrpSpPr>
        <xdr:cNvPr id="432" name="Group 431">
          <a:extLst>
            <a:ext uri="{FF2B5EF4-FFF2-40B4-BE49-F238E27FC236}">
              <a16:creationId xmlns:a16="http://schemas.microsoft.com/office/drawing/2014/main" id="{A6A846CC-7849-4156-8060-83366A08F750}"/>
            </a:ext>
          </a:extLst>
        </xdr:cNvPr>
        <xdr:cNvGrpSpPr/>
      </xdr:nvGrpSpPr>
      <xdr:grpSpPr>
        <a:xfrm rot="10800000">
          <a:off x="3644305" y="20561535"/>
          <a:ext cx="274320" cy="274320"/>
          <a:chOff x="1435150" y="15649161"/>
          <a:chExt cx="165861" cy="175460"/>
        </a:xfrm>
      </xdr:grpSpPr>
      <xdr:cxnSp macro="">
        <xdr:nvCxnSpPr>
          <xdr:cNvPr id="433" name="Straight Connector 432">
            <a:extLst>
              <a:ext uri="{FF2B5EF4-FFF2-40B4-BE49-F238E27FC236}">
                <a16:creationId xmlns:a16="http://schemas.microsoft.com/office/drawing/2014/main" id="{9FE1527A-57F3-449E-90BA-711941CA72E4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" name="Straight Arrow Connector 433">
            <a:extLst>
              <a:ext uri="{FF2B5EF4-FFF2-40B4-BE49-F238E27FC236}">
                <a16:creationId xmlns:a16="http://schemas.microsoft.com/office/drawing/2014/main" id="{FA4F3511-90E7-4DEC-A7D9-6C4683D11DCE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13</xdr:col>
      <xdr:colOff>79665</xdr:colOff>
      <xdr:row>39</xdr:row>
      <xdr:rowOff>314535</xdr:rowOff>
    </xdr:from>
    <xdr:to>
      <xdr:col>13</xdr:col>
      <xdr:colOff>445425</xdr:colOff>
      <xdr:row>39</xdr:row>
      <xdr:rowOff>314535</xdr:rowOff>
    </xdr:to>
    <xdr:cxnSp macro="">
      <xdr:nvCxnSpPr>
        <xdr:cNvPr id="435" name="Straight Arrow Connector 434">
          <a:extLst>
            <a:ext uri="{FF2B5EF4-FFF2-40B4-BE49-F238E27FC236}">
              <a16:creationId xmlns:a16="http://schemas.microsoft.com/office/drawing/2014/main" id="{542C9B4B-A27B-491D-8E1F-30A324AEA28C}"/>
            </a:ext>
          </a:extLst>
        </xdr:cNvPr>
        <xdr:cNvCxnSpPr/>
      </xdr:nvCxnSpPr>
      <xdr:spPr>
        <a:xfrm rot="2700000" flipH="1">
          <a:off x="7509165" y="2260303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124692</xdr:colOff>
      <xdr:row>45</xdr:row>
      <xdr:rowOff>324925</xdr:rowOff>
    </xdr:from>
    <xdr:to>
      <xdr:col>14</xdr:col>
      <xdr:colOff>490452</xdr:colOff>
      <xdr:row>45</xdr:row>
      <xdr:rowOff>324925</xdr:rowOff>
    </xdr:to>
    <xdr:cxnSp macro="">
      <xdr:nvCxnSpPr>
        <xdr:cNvPr id="437" name="Straight Arrow Connector 436">
          <a:extLst>
            <a:ext uri="{FF2B5EF4-FFF2-40B4-BE49-F238E27FC236}">
              <a16:creationId xmlns:a16="http://schemas.microsoft.com/office/drawing/2014/main" id="{B55FBC60-C5E0-417E-8C3A-51519CAB412B}"/>
            </a:ext>
          </a:extLst>
        </xdr:cNvPr>
        <xdr:cNvCxnSpPr/>
      </xdr:nvCxnSpPr>
      <xdr:spPr>
        <a:xfrm rot="13500000" flipH="1">
          <a:off x="8125692" y="2604242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130799</xdr:colOff>
      <xdr:row>50</xdr:row>
      <xdr:rowOff>119152</xdr:rowOff>
    </xdr:from>
    <xdr:to>
      <xdr:col>19</xdr:col>
      <xdr:colOff>450839</xdr:colOff>
      <xdr:row>50</xdr:row>
      <xdr:rowOff>484912</xdr:rowOff>
    </xdr:to>
    <xdr:grpSp>
      <xdr:nvGrpSpPr>
        <xdr:cNvPr id="439" name="Group 438">
          <a:extLst>
            <a:ext uri="{FF2B5EF4-FFF2-40B4-BE49-F238E27FC236}">
              <a16:creationId xmlns:a16="http://schemas.microsoft.com/office/drawing/2014/main" id="{5E1AC697-E1A2-444D-A23F-E1AE30016E84}"/>
            </a:ext>
          </a:extLst>
        </xdr:cNvPr>
        <xdr:cNvGrpSpPr/>
      </xdr:nvGrpSpPr>
      <xdr:grpSpPr>
        <a:xfrm rot="16200000">
          <a:off x="10581975" y="27961939"/>
          <a:ext cx="365760" cy="1483822"/>
          <a:chOff x="1418617" y="15324907"/>
          <a:chExt cx="259404" cy="1004743"/>
        </a:xfrm>
      </xdr:grpSpPr>
      <xdr:grpSp>
        <xdr:nvGrpSpPr>
          <xdr:cNvPr id="440" name="Group 439">
            <a:extLst>
              <a:ext uri="{FF2B5EF4-FFF2-40B4-BE49-F238E27FC236}">
                <a16:creationId xmlns:a16="http://schemas.microsoft.com/office/drawing/2014/main" id="{CC1E9196-F1B1-40FE-8478-5C191C21EA2C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445" name="Straight Connector 444">
              <a:extLst>
                <a:ext uri="{FF2B5EF4-FFF2-40B4-BE49-F238E27FC236}">
                  <a16:creationId xmlns:a16="http://schemas.microsoft.com/office/drawing/2014/main" id="{16802567-7CE5-4F5A-801B-02D5A6045BF5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46" name="Straight Arrow Connector 445">
              <a:extLst>
                <a:ext uri="{FF2B5EF4-FFF2-40B4-BE49-F238E27FC236}">
                  <a16:creationId xmlns:a16="http://schemas.microsoft.com/office/drawing/2014/main" id="{84743CB4-8397-4B79-940B-EB08C234AB5A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41" name="Group 440">
            <a:extLst>
              <a:ext uri="{FF2B5EF4-FFF2-40B4-BE49-F238E27FC236}">
                <a16:creationId xmlns:a16="http://schemas.microsoft.com/office/drawing/2014/main" id="{85CC6317-1CC4-4A5B-B540-BA26F47FA143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443" name="Straight Connector 442">
              <a:extLst>
                <a:ext uri="{FF2B5EF4-FFF2-40B4-BE49-F238E27FC236}">
                  <a16:creationId xmlns:a16="http://schemas.microsoft.com/office/drawing/2014/main" id="{C70AE655-F5EA-4C2A-846C-0FBB92379095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44" name="Straight Arrow Connector 443">
              <a:extLst>
                <a:ext uri="{FF2B5EF4-FFF2-40B4-BE49-F238E27FC236}">
                  <a16:creationId xmlns:a16="http://schemas.microsoft.com/office/drawing/2014/main" id="{B4C9C657-4F4A-4163-9584-94D838D445CF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42" name="Straight Arrow Connector 441">
            <a:extLst>
              <a:ext uri="{FF2B5EF4-FFF2-40B4-BE49-F238E27FC236}">
                <a16:creationId xmlns:a16="http://schemas.microsoft.com/office/drawing/2014/main" id="{DFACED47-C389-43F0-B068-3A40779CE5A8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104475</xdr:colOff>
      <xdr:row>50</xdr:row>
      <xdr:rowOff>121231</xdr:rowOff>
    </xdr:from>
    <xdr:to>
      <xdr:col>16</xdr:col>
      <xdr:colOff>470235</xdr:colOff>
      <xdr:row>52</xdr:row>
      <xdr:rowOff>441271</xdr:rowOff>
    </xdr:to>
    <xdr:grpSp>
      <xdr:nvGrpSpPr>
        <xdr:cNvPr id="447" name="Group 446">
          <a:extLst>
            <a:ext uri="{FF2B5EF4-FFF2-40B4-BE49-F238E27FC236}">
              <a16:creationId xmlns:a16="http://schemas.microsoft.com/office/drawing/2014/main" id="{258F656B-8C59-499A-90FD-42048CBBCA95}"/>
            </a:ext>
          </a:extLst>
        </xdr:cNvPr>
        <xdr:cNvGrpSpPr/>
      </xdr:nvGrpSpPr>
      <xdr:grpSpPr>
        <a:xfrm>
          <a:off x="9414730" y="28523049"/>
          <a:ext cx="365760" cy="1456113"/>
          <a:chOff x="1418617" y="15324907"/>
          <a:chExt cx="259404" cy="1004743"/>
        </a:xfrm>
      </xdr:grpSpPr>
      <xdr:grpSp>
        <xdr:nvGrpSpPr>
          <xdr:cNvPr id="448" name="Group 447">
            <a:extLst>
              <a:ext uri="{FF2B5EF4-FFF2-40B4-BE49-F238E27FC236}">
                <a16:creationId xmlns:a16="http://schemas.microsoft.com/office/drawing/2014/main" id="{4D6060C7-6BB8-423C-B9AA-24F746EB51F1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453" name="Straight Connector 452">
              <a:extLst>
                <a:ext uri="{FF2B5EF4-FFF2-40B4-BE49-F238E27FC236}">
                  <a16:creationId xmlns:a16="http://schemas.microsoft.com/office/drawing/2014/main" id="{AF748009-93AC-4B86-A301-BE5E969A8D4E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54" name="Straight Arrow Connector 453">
              <a:extLst>
                <a:ext uri="{FF2B5EF4-FFF2-40B4-BE49-F238E27FC236}">
                  <a16:creationId xmlns:a16="http://schemas.microsoft.com/office/drawing/2014/main" id="{8ABAF288-6DA1-4327-98E7-ED12899E8ABC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49" name="Group 448">
            <a:extLst>
              <a:ext uri="{FF2B5EF4-FFF2-40B4-BE49-F238E27FC236}">
                <a16:creationId xmlns:a16="http://schemas.microsoft.com/office/drawing/2014/main" id="{1551E133-5838-4DF1-95E1-9C49312A51D0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451" name="Straight Connector 450">
              <a:extLst>
                <a:ext uri="{FF2B5EF4-FFF2-40B4-BE49-F238E27FC236}">
                  <a16:creationId xmlns:a16="http://schemas.microsoft.com/office/drawing/2014/main" id="{C7B0D34A-0CFE-4552-A3AE-843B6985013A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52" name="Straight Arrow Connector 451">
              <a:extLst>
                <a:ext uri="{FF2B5EF4-FFF2-40B4-BE49-F238E27FC236}">
                  <a16:creationId xmlns:a16="http://schemas.microsoft.com/office/drawing/2014/main" id="{23AA08C1-D8C2-4F7C-A0AB-8F38EB549F33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50" name="Straight Arrow Connector 449">
            <a:extLst>
              <a:ext uri="{FF2B5EF4-FFF2-40B4-BE49-F238E27FC236}">
                <a16:creationId xmlns:a16="http://schemas.microsoft.com/office/drawing/2014/main" id="{00B07359-15BF-4839-AB70-4483F6D5C9DE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14</xdr:col>
      <xdr:colOff>89235</xdr:colOff>
      <xdr:row>49</xdr:row>
      <xdr:rowOff>94907</xdr:rowOff>
    </xdr:from>
    <xdr:to>
      <xdr:col>16</xdr:col>
      <xdr:colOff>409275</xdr:colOff>
      <xdr:row>49</xdr:row>
      <xdr:rowOff>460667</xdr:rowOff>
    </xdr:to>
    <xdr:grpSp>
      <xdr:nvGrpSpPr>
        <xdr:cNvPr id="455" name="Group 454">
          <a:extLst>
            <a:ext uri="{FF2B5EF4-FFF2-40B4-BE49-F238E27FC236}">
              <a16:creationId xmlns:a16="http://schemas.microsoft.com/office/drawing/2014/main" id="{3E4769A2-895A-4B2F-A315-F4D48C699A26}"/>
            </a:ext>
          </a:extLst>
        </xdr:cNvPr>
        <xdr:cNvGrpSpPr/>
      </xdr:nvGrpSpPr>
      <xdr:grpSpPr>
        <a:xfrm rot="5400000">
          <a:off x="8794739" y="27369658"/>
          <a:ext cx="365760" cy="1483822"/>
          <a:chOff x="1418617" y="15324907"/>
          <a:chExt cx="259404" cy="1004743"/>
        </a:xfrm>
      </xdr:grpSpPr>
      <xdr:grpSp>
        <xdr:nvGrpSpPr>
          <xdr:cNvPr id="456" name="Group 455">
            <a:extLst>
              <a:ext uri="{FF2B5EF4-FFF2-40B4-BE49-F238E27FC236}">
                <a16:creationId xmlns:a16="http://schemas.microsoft.com/office/drawing/2014/main" id="{AE76B733-147C-4086-8DC4-75B0C0AD9919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461" name="Straight Connector 460">
              <a:extLst>
                <a:ext uri="{FF2B5EF4-FFF2-40B4-BE49-F238E27FC236}">
                  <a16:creationId xmlns:a16="http://schemas.microsoft.com/office/drawing/2014/main" id="{B427D6D2-D2F7-4F86-9B0E-45FE5FE4534D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2" name="Straight Arrow Connector 461">
              <a:extLst>
                <a:ext uri="{FF2B5EF4-FFF2-40B4-BE49-F238E27FC236}">
                  <a16:creationId xmlns:a16="http://schemas.microsoft.com/office/drawing/2014/main" id="{AA6844F7-FD19-43E2-8BDE-2943E9651B78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57" name="Group 456">
            <a:extLst>
              <a:ext uri="{FF2B5EF4-FFF2-40B4-BE49-F238E27FC236}">
                <a16:creationId xmlns:a16="http://schemas.microsoft.com/office/drawing/2014/main" id="{A3A2526B-7E1D-4634-BDAF-7D6CABF6A813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459" name="Straight Connector 458">
              <a:extLst>
                <a:ext uri="{FF2B5EF4-FFF2-40B4-BE49-F238E27FC236}">
                  <a16:creationId xmlns:a16="http://schemas.microsoft.com/office/drawing/2014/main" id="{0FBF39BA-54B4-409A-9477-790E9E6BE938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0" name="Straight Arrow Connector 459">
              <a:extLst>
                <a:ext uri="{FF2B5EF4-FFF2-40B4-BE49-F238E27FC236}">
                  <a16:creationId xmlns:a16="http://schemas.microsoft.com/office/drawing/2014/main" id="{29256AAB-9013-45E9-A543-D6681E0AA7ED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58" name="Straight Arrow Connector 457">
            <a:extLst>
              <a:ext uri="{FF2B5EF4-FFF2-40B4-BE49-F238E27FC236}">
                <a16:creationId xmlns:a16="http://schemas.microsoft.com/office/drawing/2014/main" id="{D84A01BD-7890-4B2B-B2F3-4AE0F4A6D5E3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97548</xdr:colOff>
      <xdr:row>47</xdr:row>
      <xdr:rowOff>131621</xdr:rowOff>
    </xdr:from>
    <xdr:to>
      <xdr:col>17</xdr:col>
      <xdr:colOff>463308</xdr:colOff>
      <xdr:row>49</xdr:row>
      <xdr:rowOff>451661</xdr:rowOff>
    </xdr:to>
    <xdr:grpSp>
      <xdr:nvGrpSpPr>
        <xdr:cNvPr id="463" name="Group 462">
          <a:extLst>
            <a:ext uri="{FF2B5EF4-FFF2-40B4-BE49-F238E27FC236}">
              <a16:creationId xmlns:a16="http://schemas.microsoft.com/office/drawing/2014/main" id="{41B3D021-696C-4BE7-9266-F492C81FB808}"/>
            </a:ext>
          </a:extLst>
        </xdr:cNvPr>
        <xdr:cNvGrpSpPr/>
      </xdr:nvGrpSpPr>
      <xdr:grpSpPr>
        <a:xfrm rot="10800000">
          <a:off x="9989693" y="26829330"/>
          <a:ext cx="365760" cy="1456113"/>
          <a:chOff x="1418617" y="15324907"/>
          <a:chExt cx="259404" cy="1004743"/>
        </a:xfrm>
      </xdr:grpSpPr>
      <xdr:grpSp>
        <xdr:nvGrpSpPr>
          <xdr:cNvPr id="464" name="Group 463">
            <a:extLst>
              <a:ext uri="{FF2B5EF4-FFF2-40B4-BE49-F238E27FC236}">
                <a16:creationId xmlns:a16="http://schemas.microsoft.com/office/drawing/2014/main" id="{41726596-60F8-48B1-83EF-F528AE40F343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469" name="Straight Connector 468">
              <a:extLst>
                <a:ext uri="{FF2B5EF4-FFF2-40B4-BE49-F238E27FC236}">
                  <a16:creationId xmlns:a16="http://schemas.microsoft.com/office/drawing/2014/main" id="{769C8369-F3CC-4ABC-8D44-092E6F42DCF2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0" name="Straight Arrow Connector 469">
              <a:extLst>
                <a:ext uri="{FF2B5EF4-FFF2-40B4-BE49-F238E27FC236}">
                  <a16:creationId xmlns:a16="http://schemas.microsoft.com/office/drawing/2014/main" id="{2626399A-7401-4110-BEA1-9E685D831763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65" name="Group 464">
            <a:extLst>
              <a:ext uri="{FF2B5EF4-FFF2-40B4-BE49-F238E27FC236}">
                <a16:creationId xmlns:a16="http://schemas.microsoft.com/office/drawing/2014/main" id="{A467BCC7-7DCC-498F-BFE0-9462851BFF5F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467" name="Straight Connector 466">
              <a:extLst>
                <a:ext uri="{FF2B5EF4-FFF2-40B4-BE49-F238E27FC236}">
                  <a16:creationId xmlns:a16="http://schemas.microsoft.com/office/drawing/2014/main" id="{62C157FD-900A-4ACD-95EC-D0B8CF0A6A0F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8" name="Straight Arrow Connector 467">
              <a:extLst>
                <a:ext uri="{FF2B5EF4-FFF2-40B4-BE49-F238E27FC236}">
                  <a16:creationId xmlns:a16="http://schemas.microsoft.com/office/drawing/2014/main" id="{A736D60F-221C-4E65-9884-B357F0BE85D8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66" name="Straight Arrow Connector 465">
            <a:extLst>
              <a:ext uri="{FF2B5EF4-FFF2-40B4-BE49-F238E27FC236}">
                <a16:creationId xmlns:a16="http://schemas.microsoft.com/office/drawing/2014/main" id="{BD6C42E4-3E29-4624-A224-623A015EC488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13</xdr:col>
      <xdr:colOff>121227</xdr:colOff>
      <xdr:row>50</xdr:row>
      <xdr:rowOff>0</xdr:rowOff>
    </xdr:from>
    <xdr:to>
      <xdr:col>20</xdr:col>
      <xdr:colOff>242454</xdr:colOff>
      <xdr:row>50</xdr:row>
      <xdr:rowOff>0</xdr:rowOff>
    </xdr:to>
    <xdr:cxnSp macro="">
      <xdr:nvCxnSpPr>
        <xdr:cNvPr id="471" name="Straight Connector 470">
          <a:extLst>
            <a:ext uri="{FF2B5EF4-FFF2-40B4-BE49-F238E27FC236}">
              <a16:creationId xmlns:a16="http://schemas.microsoft.com/office/drawing/2014/main" id="{D6A8661B-AA9C-460D-B157-33E4CA1BC807}"/>
            </a:ext>
          </a:extLst>
        </xdr:cNvPr>
        <xdr:cNvCxnSpPr/>
      </xdr:nvCxnSpPr>
      <xdr:spPr>
        <a:xfrm flipV="1">
          <a:off x="1264227" y="11430000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546531</xdr:colOff>
      <xdr:row>49</xdr:row>
      <xdr:rowOff>343294</xdr:rowOff>
    </xdr:from>
    <xdr:to>
      <xdr:col>23</xdr:col>
      <xdr:colOff>69273</xdr:colOff>
      <xdr:row>50</xdr:row>
      <xdr:rowOff>138545</xdr:rowOff>
    </xdr:to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FC73F2AE-2558-406F-A6E5-D039CBC8F5C3}"/>
            </a:ext>
          </a:extLst>
        </xdr:cNvPr>
        <xdr:cNvSpPr txBox="1"/>
      </xdr:nvSpPr>
      <xdr:spPr>
        <a:xfrm>
          <a:off x="5690031" y="28346794"/>
          <a:ext cx="1237242" cy="3667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Washington Ave</a:t>
          </a:r>
        </a:p>
      </xdr:txBody>
    </xdr:sp>
    <xdr:clientData/>
  </xdr:twoCellAnchor>
  <xdr:twoCellAnchor>
    <xdr:from>
      <xdr:col>18</xdr:col>
      <xdr:colOff>165530</xdr:colOff>
      <xdr:row>14</xdr:row>
      <xdr:rowOff>308659</xdr:rowOff>
    </xdr:from>
    <xdr:to>
      <xdr:col>20</xdr:col>
      <xdr:colOff>372243</xdr:colOff>
      <xdr:row>14</xdr:row>
      <xdr:rowOff>527531</xdr:rowOff>
    </xdr:to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9FAFC93E-902E-4451-B335-38C3ED6111C8}"/>
            </a:ext>
          </a:extLst>
        </xdr:cNvPr>
        <xdr:cNvSpPr txBox="1"/>
      </xdr:nvSpPr>
      <xdr:spPr>
        <a:xfrm>
          <a:off x="10452530" y="8309659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Rich Way</a:t>
          </a:r>
        </a:p>
      </xdr:txBody>
    </xdr:sp>
    <xdr:clientData/>
  </xdr:twoCellAnchor>
  <xdr:twoCellAnchor>
    <xdr:from>
      <xdr:col>31</xdr:col>
      <xdr:colOff>214021</xdr:colOff>
      <xdr:row>14</xdr:row>
      <xdr:rowOff>253241</xdr:rowOff>
    </xdr:from>
    <xdr:to>
      <xdr:col>33</xdr:col>
      <xdr:colOff>420734</xdr:colOff>
      <xdr:row>14</xdr:row>
      <xdr:rowOff>472113</xdr:rowOff>
    </xdr:to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222A0F6-6F8B-4649-9759-E113F2E38391}"/>
            </a:ext>
          </a:extLst>
        </xdr:cNvPr>
        <xdr:cNvSpPr txBox="1"/>
      </xdr:nvSpPr>
      <xdr:spPr>
        <a:xfrm>
          <a:off x="17930521" y="8254241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Legion Road</a:t>
          </a:r>
        </a:p>
      </xdr:txBody>
    </xdr:sp>
    <xdr:clientData/>
  </xdr:twoCellAnchor>
  <xdr:twoCellAnchor>
    <xdr:from>
      <xdr:col>50</xdr:col>
      <xdr:colOff>245195</xdr:colOff>
      <xdr:row>10</xdr:row>
      <xdr:rowOff>353686</xdr:rowOff>
    </xdr:from>
    <xdr:to>
      <xdr:col>53</xdr:col>
      <xdr:colOff>381000</xdr:colOff>
      <xdr:row>11</xdr:row>
      <xdr:rowOff>51955</xdr:rowOff>
    </xdr:to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1C821C63-3A6A-4172-9A12-3A6E823401CD}"/>
            </a:ext>
          </a:extLst>
        </xdr:cNvPr>
        <xdr:cNvSpPr txBox="1"/>
      </xdr:nvSpPr>
      <xdr:spPr>
        <a:xfrm>
          <a:off x="28820195" y="6068686"/>
          <a:ext cx="1850305" cy="2697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Shopping Center Entrance</a:t>
          </a:r>
        </a:p>
      </xdr:txBody>
    </xdr:sp>
    <xdr:clientData/>
  </xdr:twoCellAnchor>
  <xdr:twoCellAnchor>
    <xdr:from>
      <xdr:col>40</xdr:col>
      <xdr:colOff>44303</xdr:colOff>
      <xdr:row>36</xdr:row>
      <xdr:rowOff>308659</xdr:rowOff>
    </xdr:from>
    <xdr:to>
      <xdr:col>41</xdr:col>
      <xdr:colOff>342901</xdr:colOff>
      <xdr:row>37</xdr:row>
      <xdr:rowOff>48491</xdr:rowOff>
    </xdr:to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EFFEB6D3-5A86-4AB9-9E72-4561C0A8D211}"/>
            </a:ext>
          </a:extLst>
        </xdr:cNvPr>
        <xdr:cNvSpPr txBox="1"/>
      </xdr:nvSpPr>
      <xdr:spPr>
        <a:xfrm>
          <a:off x="22904303" y="13453159"/>
          <a:ext cx="870098" cy="3113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Depot Rd</a:t>
          </a:r>
        </a:p>
      </xdr:txBody>
    </xdr:sp>
    <xdr:clientData/>
  </xdr:twoCellAnchor>
  <xdr:twoCellAnchor>
    <xdr:from>
      <xdr:col>17</xdr:col>
      <xdr:colOff>0</xdr:colOff>
      <xdr:row>46</xdr:row>
      <xdr:rowOff>34636</xdr:rowOff>
    </xdr:from>
    <xdr:to>
      <xdr:col>17</xdr:col>
      <xdr:colOff>0</xdr:colOff>
      <xdr:row>53</xdr:row>
      <xdr:rowOff>502228</xdr:rowOff>
    </xdr:to>
    <xdr:cxnSp macro="">
      <xdr:nvCxnSpPr>
        <xdr:cNvPr id="478" name="Straight Connector 477">
          <a:extLst>
            <a:ext uri="{FF2B5EF4-FFF2-40B4-BE49-F238E27FC236}">
              <a16:creationId xmlns:a16="http://schemas.microsoft.com/office/drawing/2014/main" id="{16926D7E-36B6-44F0-B4FF-AE6583A5BB6E}"/>
            </a:ext>
          </a:extLst>
        </xdr:cNvPr>
        <xdr:cNvCxnSpPr>
          <a:cxnSpLocks/>
        </xdr:cNvCxnSpPr>
      </xdr:nvCxnSpPr>
      <xdr:spPr>
        <a:xfrm>
          <a:off x="9715500" y="26323636"/>
          <a:ext cx="0" cy="44680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11206</xdr:colOff>
      <xdr:row>37</xdr:row>
      <xdr:rowOff>11206</xdr:rowOff>
    </xdr:from>
    <xdr:to>
      <xdr:col>17</xdr:col>
      <xdr:colOff>0</xdr:colOff>
      <xdr:row>46</xdr:row>
      <xdr:rowOff>38100</xdr:rowOff>
    </xdr:to>
    <xdr:cxnSp macro="">
      <xdr:nvCxnSpPr>
        <xdr:cNvPr id="484" name="Straight Connector 483">
          <a:extLst>
            <a:ext uri="{FF2B5EF4-FFF2-40B4-BE49-F238E27FC236}">
              <a16:creationId xmlns:a16="http://schemas.microsoft.com/office/drawing/2014/main" id="{CA32F787-AB9E-412B-AD02-90A6BF477039}"/>
            </a:ext>
          </a:extLst>
        </xdr:cNvPr>
        <xdr:cNvCxnSpPr>
          <a:cxnSpLocks/>
        </xdr:cNvCxnSpPr>
      </xdr:nvCxnSpPr>
      <xdr:spPr>
        <a:xfrm>
          <a:off x="5154706" y="21156706"/>
          <a:ext cx="4560794" cy="517039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93520</xdr:colOff>
      <xdr:row>43</xdr:row>
      <xdr:rowOff>345707</xdr:rowOff>
    </xdr:from>
    <xdr:to>
      <xdr:col>17</xdr:col>
      <xdr:colOff>459280</xdr:colOff>
      <xdr:row>43</xdr:row>
      <xdr:rowOff>345707</xdr:rowOff>
    </xdr:to>
    <xdr:cxnSp macro="">
      <xdr:nvCxnSpPr>
        <xdr:cNvPr id="487" name="Straight Arrow Connector 486">
          <a:extLst>
            <a:ext uri="{FF2B5EF4-FFF2-40B4-BE49-F238E27FC236}">
              <a16:creationId xmlns:a16="http://schemas.microsoft.com/office/drawing/2014/main" id="{0A8B8842-7254-49D6-8FE4-9139BE38CDE3}"/>
            </a:ext>
          </a:extLst>
        </xdr:cNvPr>
        <xdr:cNvCxnSpPr/>
      </xdr:nvCxnSpPr>
      <xdr:spPr>
        <a:xfrm rot="2700000" flipH="1">
          <a:off x="9809020" y="24920207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121227</xdr:colOff>
      <xdr:row>41</xdr:row>
      <xdr:rowOff>321462</xdr:rowOff>
    </xdr:from>
    <xdr:to>
      <xdr:col>10</xdr:col>
      <xdr:colOff>486987</xdr:colOff>
      <xdr:row>41</xdr:row>
      <xdr:rowOff>321462</xdr:rowOff>
    </xdr:to>
    <xdr:cxnSp macro="">
      <xdr:nvCxnSpPr>
        <xdr:cNvPr id="488" name="Straight Arrow Connector 487">
          <a:extLst>
            <a:ext uri="{FF2B5EF4-FFF2-40B4-BE49-F238E27FC236}">
              <a16:creationId xmlns:a16="http://schemas.microsoft.com/office/drawing/2014/main" id="{D31C384A-E4E4-487F-AF84-CE5662B2A8A4}"/>
            </a:ext>
          </a:extLst>
        </xdr:cNvPr>
        <xdr:cNvCxnSpPr/>
      </xdr:nvCxnSpPr>
      <xdr:spPr>
        <a:xfrm rot="13500000" flipH="1">
          <a:off x="5836227" y="2375296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44303</xdr:colOff>
      <xdr:row>49</xdr:row>
      <xdr:rowOff>308658</xdr:rowOff>
    </xdr:from>
    <xdr:to>
      <xdr:col>13</xdr:col>
      <xdr:colOff>138545</xdr:colOff>
      <xdr:row>50</xdr:row>
      <xdr:rowOff>103909</xdr:rowOff>
    </xdr:to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6C72D158-7D63-470E-9C66-17BB9C004331}"/>
            </a:ext>
          </a:extLst>
        </xdr:cNvPr>
        <xdr:cNvSpPr txBox="1"/>
      </xdr:nvSpPr>
      <xdr:spPr>
        <a:xfrm>
          <a:off x="6330803" y="28312158"/>
          <a:ext cx="1237242" cy="3667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Washington Ave</a:t>
          </a:r>
        </a:p>
      </xdr:txBody>
    </xdr:sp>
    <xdr:clientData/>
  </xdr:twoCellAnchor>
  <xdr:twoCellAnchor>
    <xdr:from>
      <xdr:col>46</xdr:col>
      <xdr:colOff>262545</xdr:colOff>
      <xdr:row>80</xdr:row>
      <xdr:rowOff>79700</xdr:rowOff>
    </xdr:from>
    <xdr:to>
      <xdr:col>46</xdr:col>
      <xdr:colOff>262545</xdr:colOff>
      <xdr:row>80</xdr:row>
      <xdr:rowOff>445460</xdr:rowOff>
    </xdr:to>
    <xdr:cxnSp macro="">
      <xdr:nvCxnSpPr>
        <xdr:cNvPr id="523" name="Straight Arrow Connector 522">
          <a:extLst>
            <a:ext uri="{FF2B5EF4-FFF2-40B4-BE49-F238E27FC236}">
              <a16:creationId xmlns:a16="http://schemas.microsoft.com/office/drawing/2014/main" id="{0FEC00BA-2134-4E09-82BE-30D71A2D3869}"/>
            </a:ext>
          </a:extLst>
        </xdr:cNvPr>
        <xdr:cNvCxnSpPr/>
      </xdr:nvCxnSpPr>
      <xdr:spPr>
        <a:xfrm rot="5400000" flipH="1">
          <a:off x="26368665" y="23694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84</xdr:row>
      <xdr:rowOff>110872</xdr:rowOff>
    </xdr:from>
    <xdr:to>
      <xdr:col>46</xdr:col>
      <xdr:colOff>276400</xdr:colOff>
      <xdr:row>84</xdr:row>
      <xdr:rowOff>476632</xdr:rowOff>
    </xdr:to>
    <xdr:cxnSp macro="">
      <xdr:nvCxnSpPr>
        <xdr:cNvPr id="524" name="Straight Arrow Connector 523">
          <a:extLst>
            <a:ext uri="{FF2B5EF4-FFF2-40B4-BE49-F238E27FC236}">
              <a16:creationId xmlns:a16="http://schemas.microsoft.com/office/drawing/2014/main" id="{58621167-691B-4B79-A772-EEF85A7CCBDC}"/>
            </a:ext>
          </a:extLst>
        </xdr:cNvPr>
        <xdr:cNvCxnSpPr/>
      </xdr:nvCxnSpPr>
      <xdr:spPr>
        <a:xfrm rot="5400000" flipH="1">
          <a:off x="26382520" y="26011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84</xdr:row>
      <xdr:rowOff>124726</xdr:rowOff>
    </xdr:from>
    <xdr:to>
      <xdr:col>43</xdr:col>
      <xdr:colOff>255618</xdr:colOff>
      <xdr:row>84</xdr:row>
      <xdr:rowOff>490486</xdr:rowOff>
    </xdr:to>
    <xdr:cxnSp macro="">
      <xdr:nvCxnSpPr>
        <xdr:cNvPr id="525" name="Straight Arrow Connector 524">
          <a:extLst>
            <a:ext uri="{FF2B5EF4-FFF2-40B4-BE49-F238E27FC236}">
              <a16:creationId xmlns:a16="http://schemas.microsoft.com/office/drawing/2014/main" id="{98ED205D-2405-4354-A939-9DCC4B2928A9}"/>
            </a:ext>
          </a:extLst>
        </xdr:cNvPr>
        <xdr:cNvCxnSpPr/>
      </xdr:nvCxnSpPr>
      <xdr:spPr>
        <a:xfrm rot="16200000" flipH="1">
          <a:off x="24647238" y="26025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80</xdr:row>
      <xdr:rowOff>34672</xdr:rowOff>
    </xdr:from>
    <xdr:to>
      <xdr:col>43</xdr:col>
      <xdr:colOff>286791</xdr:colOff>
      <xdr:row>80</xdr:row>
      <xdr:rowOff>400432</xdr:rowOff>
    </xdr:to>
    <xdr:cxnSp macro="">
      <xdr:nvCxnSpPr>
        <xdr:cNvPr id="526" name="Straight Arrow Connector 525">
          <a:extLst>
            <a:ext uri="{FF2B5EF4-FFF2-40B4-BE49-F238E27FC236}">
              <a16:creationId xmlns:a16="http://schemas.microsoft.com/office/drawing/2014/main" id="{C2FC09FB-8011-4C55-89C4-6D78CE3B8945}"/>
            </a:ext>
          </a:extLst>
        </xdr:cNvPr>
        <xdr:cNvCxnSpPr/>
      </xdr:nvCxnSpPr>
      <xdr:spPr>
        <a:xfrm rot="16200000" flipH="1">
          <a:off x="24678411" y="23649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88</xdr:row>
      <xdr:rowOff>568037</xdr:rowOff>
    </xdr:from>
    <xdr:to>
      <xdr:col>48</xdr:col>
      <xdr:colOff>204354</xdr:colOff>
      <xdr:row>88</xdr:row>
      <xdr:rowOff>568037</xdr:rowOff>
    </xdr:to>
    <xdr:cxnSp macro="">
      <xdr:nvCxnSpPr>
        <xdr:cNvPr id="527" name="Straight Connector 526">
          <a:extLst>
            <a:ext uri="{FF2B5EF4-FFF2-40B4-BE49-F238E27FC236}">
              <a16:creationId xmlns:a16="http://schemas.microsoft.com/office/drawing/2014/main" id="{34F92B9D-F1F2-4E60-89CF-DD7E4E350A5F}"/>
            </a:ext>
          </a:extLst>
        </xdr:cNvPr>
        <xdr:cNvCxnSpPr/>
      </xdr:nvCxnSpPr>
      <xdr:spPr>
        <a:xfrm flipV="1">
          <a:off x="23514627" y="285715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394854</xdr:colOff>
      <xdr:row>88</xdr:row>
      <xdr:rowOff>232459</xdr:rowOff>
    </xdr:from>
    <xdr:to>
      <xdr:col>50</xdr:col>
      <xdr:colOff>422565</xdr:colOff>
      <xdr:row>89</xdr:row>
      <xdr:rowOff>13855</xdr:rowOff>
    </xdr:to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58FB76A8-F3FF-4AE3-AFBE-9915E8253C5A}"/>
            </a:ext>
          </a:extLst>
        </xdr:cNvPr>
        <xdr:cNvSpPr txBox="1"/>
      </xdr:nvSpPr>
      <xdr:spPr>
        <a:xfrm>
          <a:off x="27826854" y="28235959"/>
          <a:ext cx="1170711" cy="352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Hospital Rd</a:t>
          </a:r>
        </a:p>
      </xdr:txBody>
    </xdr:sp>
    <xdr:clientData/>
  </xdr:twoCellAnchor>
  <xdr:twoCellAnchor>
    <xdr:from>
      <xdr:col>46</xdr:col>
      <xdr:colOff>262545</xdr:colOff>
      <xdr:row>93</xdr:row>
      <xdr:rowOff>79700</xdr:rowOff>
    </xdr:from>
    <xdr:to>
      <xdr:col>46</xdr:col>
      <xdr:colOff>262545</xdr:colOff>
      <xdr:row>93</xdr:row>
      <xdr:rowOff>445460</xdr:rowOff>
    </xdr:to>
    <xdr:cxnSp macro="">
      <xdr:nvCxnSpPr>
        <xdr:cNvPr id="561" name="Straight Arrow Connector 560">
          <a:extLst>
            <a:ext uri="{FF2B5EF4-FFF2-40B4-BE49-F238E27FC236}">
              <a16:creationId xmlns:a16="http://schemas.microsoft.com/office/drawing/2014/main" id="{31961456-5194-492D-8616-E32C52A056F6}"/>
            </a:ext>
          </a:extLst>
        </xdr:cNvPr>
        <xdr:cNvCxnSpPr/>
      </xdr:nvCxnSpPr>
      <xdr:spPr>
        <a:xfrm rot="5400000" flipH="1">
          <a:off x="26368665" y="311235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97</xdr:row>
      <xdr:rowOff>110872</xdr:rowOff>
    </xdr:from>
    <xdr:to>
      <xdr:col>46</xdr:col>
      <xdr:colOff>276400</xdr:colOff>
      <xdr:row>97</xdr:row>
      <xdr:rowOff>476632</xdr:rowOff>
    </xdr:to>
    <xdr:cxnSp macro="">
      <xdr:nvCxnSpPr>
        <xdr:cNvPr id="562" name="Straight Arrow Connector 561">
          <a:extLst>
            <a:ext uri="{FF2B5EF4-FFF2-40B4-BE49-F238E27FC236}">
              <a16:creationId xmlns:a16="http://schemas.microsoft.com/office/drawing/2014/main" id="{E9B85F82-4604-4BDD-9864-E6E3342C47D0}"/>
            </a:ext>
          </a:extLst>
        </xdr:cNvPr>
        <xdr:cNvCxnSpPr/>
      </xdr:nvCxnSpPr>
      <xdr:spPr>
        <a:xfrm rot="5400000" flipH="1">
          <a:off x="26382520" y="334407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97</xdr:row>
      <xdr:rowOff>124726</xdr:rowOff>
    </xdr:from>
    <xdr:to>
      <xdr:col>43</xdr:col>
      <xdr:colOff>255618</xdr:colOff>
      <xdr:row>97</xdr:row>
      <xdr:rowOff>490486</xdr:rowOff>
    </xdr:to>
    <xdr:cxnSp macro="">
      <xdr:nvCxnSpPr>
        <xdr:cNvPr id="563" name="Straight Arrow Connector 562">
          <a:extLst>
            <a:ext uri="{FF2B5EF4-FFF2-40B4-BE49-F238E27FC236}">
              <a16:creationId xmlns:a16="http://schemas.microsoft.com/office/drawing/2014/main" id="{D19C9E7E-C004-4CBA-BF5C-D6CBAEF4E87A}"/>
            </a:ext>
          </a:extLst>
        </xdr:cNvPr>
        <xdr:cNvCxnSpPr/>
      </xdr:nvCxnSpPr>
      <xdr:spPr>
        <a:xfrm rot="16200000" flipH="1">
          <a:off x="24647238" y="334546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93</xdr:row>
      <xdr:rowOff>34672</xdr:rowOff>
    </xdr:from>
    <xdr:to>
      <xdr:col>43</xdr:col>
      <xdr:colOff>286791</xdr:colOff>
      <xdr:row>93</xdr:row>
      <xdr:rowOff>400432</xdr:rowOff>
    </xdr:to>
    <xdr:cxnSp macro="">
      <xdr:nvCxnSpPr>
        <xdr:cNvPr id="564" name="Straight Arrow Connector 563">
          <a:extLst>
            <a:ext uri="{FF2B5EF4-FFF2-40B4-BE49-F238E27FC236}">
              <a16:creationId xmlns:a16="http://schemas.microsoft.com/office/drawing/2014/main" id="{1C361C05-3A88-4FF4-BEE6-F82CC88CEEC4}"/>
            </a:ext>
          </a:extLst>
        </xdr:cNvPr>
        <xdr:cNvCxnSpPr/>
      </xdr:nvCxnSpPr>
      <xdr:spPr>
        <a:xfrm rot="16200000" flipH="1">
          <a:off x="24678411" y="310785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101</xdr:row>
      <xdr:rowOff>568037</xdr:rowOff>
    </xdr:from>
    <xdr:to>
      <xdr:col>48</xdr:col>
      <xdr:colOff>204354</xdr:colOff>
      <xdr:row>101</xdr:row>
      <xdr:rowOff>568037</xdr:rowOff>
    </xdr:to>
    <xdr:cxnSp macro="">
      <xdr:nvCxnSpPr>
        <xdr:cNvPr id="565" name="Straight Connector 564">
          <a:extLst>
            <a:ext uri="{FF2B5EF4-FFF2-40B4-BE49-F238E27FC236}">
              <a16:creationId xmlns:a16="http://schemas.microsoft.com/office/drawing/2014/main" id="{C597598C-87F8-4ED5-88DE-CE5EEC06F161}"/>
            </a:ext>
          </a:extLst>
        </xdr:cNvPr>
        <xdr:cNvCxnSpPr/>
      </xdr:nvCxnSpPr>
      <xdr:spPr>
        <a:xfrm flipV="1">
          <a:off x="23514627" y="360010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550718</xdr:colOff>
      <xdr:row>101</xdr:row>
      <xdr:rowOff>267095</xdr:rowOff>
    </xdr:from>
    <xdr:to>
      <xdr:col>41</xdr:col>
      <xdr:colOff>6929</xdr:colOff>
      <xdr:row>102</xdr:row>
      <xdr:rowOff>48491</xdr:rowOff>
    </xdr:to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BBA2D48B-2969-4B36-9FCA-D278B8E2CD53}"/>
            </a:ext>
          </a:extLst>
        </xdr:cNvPr>
        <xdr:cNvSpPr txBox="1"/>
      </xdr:nvSpPr>
      <xdr:spPr>
        <a:xfrm>
          <a:off x="22267718" y="43129595"/>
          <a:ext cx="1170711" cy="352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Oregon St</a:t>
          </a:r>
        </a:p>
      </xdr:txBody>
    </xdr:sp>
    <xdr:clientData/>
  </xdr:twoCellAnchor>
  <xdr:twoCellAnchor>
    <xdr:from>
      <xdr:col>46</xdr:col>
      <xdr:colOff>262545</xdr:colOff>
      <xdr:row>106</xdr:row>
      <xdr:rowOff>79700</xdr:rowOff>
    </xdr:from>
    <xdr:to>
      <xdr:col>46</xdr:col>
      <xdr:colOff>262545</xdr:colOff>
      <xdr:row>106</xdr:row>
      <xdr:rowOff>445460</xdr:rowOff>
    </xdr:to>
    <xdr:cxnSp macro="">
      <xdr:nvCxnSpPr>
        <xdr:cNvPr id="599" name="Straight Arrow Connector 598">
          <a:extLst>
            <a:ext uri="{FF2B5EF4-FFF2-40B4-BE49-F238E27FC236}">
              <a16:creationId xmlns:a16="http://schemas.microsoft.com/office/drawing/2014/main" id="{5920744A-A4FE-4464-85EF-C36BE3E47F75}"/>
            </a:ext>
          </a:extLst>
        </xdr:cNvPr>
        <xdr:cNvCxnSpPr/>
      </xdr:nvCxnSpPr>
      <xdr:spPr>
        <a:xfrm rot="5400000" flipH="1">
          <a:off x="26368665" y="38553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110</xdr:row>
      <xdr:rowOff>110872</xdr:rowOff>
    </xdr:from>
    <xdr:to>
      <xdr:col>46</xdr:col>
      <xdr:colOff>276400</xdr:colOff>
      <xdr:row>110</xdr:row>
      <xdr:rowOff>476632</xdr:rowOff>
    </xdr:to>
    <xdr:cxnSp macro="">
      <xdr:nvCxnSpPr>
        <xdr:cNvPr id="600" name="Straight Arrow Connector 599">
          <a:extLst>
            <a:ext uri="{FF2B5EF4-FFF2-40B4-BE49-F238E27FC236}">
              <a16:creationId xmlns:a16="http://schemas.microsoft.com/office/drawing/2014/main" id="{C1C1F47D-7346-4916-9C64-ADFE2A8B1E71}"/>
            </a:ext>
          </a:extLst>
        </xdr:cNvPr>
        <xdr:cNvCxnSpPr/>
      </xdr:nvCxnSpPr>
      <xdr:spPr>
        <a:xfrm rot="5400000" flipH="1">
          <a:off x="26382520" y="40870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110</xdr:row>
      <xdr:rowOff>124726</xdr:rowOff>
    </xdr:from>
    <xdr:to>
      <xdr:col>43</xdr:col>
      <xdr:colOff>255618</xdr:colOff>
      <xdr:row>110</xdr:row>
      <xdr:rowOff>490486</xdr:rowOff>
    </xdr:to>
    <xdr:cxnSp macro="">
      <xdr:nvCxnSpPr>
        <xdr:cNvPr id="601" name="Straight Arrow Connector 600">
          <a:extLst>
            <a:ext uri="{FF2B5EF4-FFF2-40B4-BE49-F238E27FC236}">
              <a16:creationId xmlns:a16="http://schemas.microsoft.com/office/drawing/2014/main" id="{25C6A962-C7D2-4540-BD3E-D5DCB62A2FFA}"/>
            </a:ext>
          </a:extLst>
        </xdr:cNvPr>
        <xdr:cNvCxnSpPr/>
      </xdr:nvCxnSpPr>
      <xdr:spPr>
        <a:xfrm rot="16200000" flipH="1">
          <a:off x="24647238" y="40884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106</xdr:row>
      <xdr:rowOff>34672</xdr:rowOff>
    </xdr:from>
    <xdr:to>
      <xdr:col>43</xdr:col>
      <xdr:colOff>286791</xdr:colOff>
      <xdr:row>106</xdr:row>
      <xdr:rowOff>400432</xdr:rowOff>
    </xdr:to>
    <xdr:cxnSp macro="">
      <xdr:nvCxnSpPr>
        <xdr:cNvPr id="602" name="Straight Arrow Connector 601">
          <a:extLst>
            <a:ext uri="{FF2B5EF4-FFF2-40B4-BE49-F238E27FC236}">
              <a16:creationId xmlns:a16="http://schemas.microsoft.com/office/drawing/2014/main" id="{D9D383C8-8B5B-44C9-88DA-C2C263046002}"/>
            </a:ext>
          </a:extLst>
        </xdr:cNvPr>
        <xdr:cNvCxnSpPr/>
      </xdr:nvCxnSpPr>
      <xdr:spPr>
        <a:xfrm rot="16200000" flipH="1">
          <a:off x="24678411" y="38508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114</xdr:row>
      <xdr:rowOff>568037</xdr:rowOff>
    </xdr:from>
    <xdr:to>
      <xdr:col>48</xdr:col>
      <xdr:colOff>204354</xdr:colOff>
      <xdr:row>114</xdr:row>
      <xdr:rowOff>568037</xdr:rowOff>
    </xdr:to>
    <xdr:cxnSp macro="">
      <xdr:nvCxnSpPr>
        <xdr:cNvPr id="603" name="Straight Connector 602">
          <a:extLst>
            <a:ext uri="{FF2B5EF4-FFF2-40B4-BE49-F238E27FC236}">
              <a16:creationId xmlns:a16="http://schemas.microsoft.com/office/drawing/2014/main" id="{58BE83A9-AF0A-4234-A246-E9594A8363C6}"/>
            </a:ext>
          </a:extLst>
        </xdr:cNvPr>
        <xdr:cNvCxnSpPr/>
      </xdr:nvCxnSpPr>
      <xdr:spPr>
        <a:xfrm flipV="1">
          <a:off x="23514627" y="434305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48490</xdr:colOff>
      <xdr:row>114</xdr:row>
      <xdr:rowOff>301732</xdr:rowOff>
    </xdr:from>
    <xdr:to>
      <xdr:col>41</xdr:col>
      <xdr:colOff>76201</xdr:colOff>
      <xdr:row>115</xdr:row>
      <xdr:rowOff>83128</xdr:rowOff>
    </xdr:to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C7B998A0-B9CC-44AB-B961-2248962F745B}"/>
            </a:ext>
          </a:extLst>
        </xdr:cNvPr>
        <xdr:cNvSpPr txBox="1"/>
      </xdr:nvSpPr>
      <xdr:spPr>
        <a:xfrm>
          <a:off x="22336990" y="50593732"/>
          <a:ext cx="1170711" cy="352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Olympia Rd</a:t>
          </a:r>
        </a:p>
      </xdr:txBody>
    </xdr:sp>
    <xdr:clientData/>
  </xdr:twoCellAnchor>
  <xdr:twoCellAnchor>
    <xdr:from>
      <xdr:col>46</xdr:col>
      <xdr:colOff>262545</xdr:colOff>
      <xdr:row>67</xdr:row>
      <xdr:rowOff>79700</xdr:rowOff>
    </xdr:from>
    <xdr:to>
      <xdr:col>46</xdr:col>
      <xdr:colOff>262545</xdr:colOff>
      <xdr:row>67</xdr:row>
      <xdr:rowOff>445460</xdr:rowOff>
    </xdr:to>
    <xdr:cxnSp macro="">
      <xdr:nvCxnSpPr>
        <xdr:cNvPr id="640" name="Straight Arrow Connector 639">
          <a:extLst>
            <a:ext uri="{FF2B5EF4-FFF2-40B4-BE49-F238E27FC236}">
              <a16:creationId xmlns:a16="http://schemas.microsoft.com/office/drawing/2014/main" id="{A9563569-9B30-4409-9383-08A7F40A0080}"/>
            </a:ext>
          </a:extLst>
        </xdr:cNvPr>
        <xdr:cNvCxnSpPr/>
      </xdr:nvCxnSpPr>
      <xdr:spPr>
        <a:xfrm rot="5400000" flipH="1">
          <a:off x="26368665" y="23694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71</xdr:row>
      <xdr:rowOff>110872</xdr:rowOff>
    </xdr:from>
    <xdr:to>
      <xdr:col>46</xdr:col>
      <xdr:colOff>276400</xdr:colOff>
      <xdr:row>71</xdr:row>
      <xdr:rowOff>476632</xdr:rowOff>
    </xdr:to>
    <xdr:cxnSp macro="">
      <xdr:nvCxnSpPr>
        <xdr:cNvPr id="641" name="Straight Arrow Connector 640">
          <a:extLst>
            <a:ext uri="{FF2B5EF4-FFF2-40B4-BE49-F238E27FC236}">
              <a16:creationId xmlns:a16="http://schemas.microsoft.com/office/drawing/2014/main" id="{C7C5AF8B-EE1D-41BA-B1DF-86760C46C126}"/>
            </a:ext>
          </a:extLst>
        </xdr:cNvPr>
        <xdr:cNvCxnSpPr/>
      </xdr:nvCxnSpPr>
      <xdr:spPr>
        <a:xfrm rot="5400000" flipH="1">
          <a:off x="26382520" y="26011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71</xdr:row>
      <xdr:rowOff>124726</xdr:rowOff>
    </xdr:from>
    <xdr:to>
      <xdr:col>43</xdr:col>
      <xdr:colOff>255618</xdr:colOff>
      <xdr:row>71</xdr:row>
      <xdr:rowOff>490486</xdr:rowOff>
    </xdr:to>
    <xdr:cxnSp macro="">
      <xdr:nvCxnSpPr>
        <xdr:cNvPr id="642" name="Straight Arrow Connector 641">
          <a:extLst>
            <a:ext uri="{FF2B5EF4-FFF2-40B4-BE49-F238E27FC236}">
              <a16:creationId xmlns:a16="http://schemas.microsoft.com/office/drawing/2014/main" id="{3D816F83-7E60-4121-9B74-78372E69ED0F}"/>
            </a:ext>
          </a:extLst>
        </xdr:cNvPr>
        <xdr:cNvCxnSpPr/>
      </xdr:nvCxnSpPr>
      <xdr:spPr>
        <a:xfrm rot="16200000" flipH="1">
          <a:off x="24647238" y="26025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67</xdr:row>
      <xdr:rowOff>34672</xdr:rowOff>
    </xdr:from>
    <xdr:to>
      <xdr:col>43</xdr:col>
      <xdr:colOff>286791</xdr:colOff>
      <xdr:row>67</xdr:row>
      <xdr:rowOff>400432</xdr:rowOff>
    </xdr:to>
    <xdr:cxnSp macro="">
      <xdr:nvCxnSpPr>
        <xdr:cNvPr id="643" name="Straight Arrow Connector 642">
          <a:extLst>
            <a:ext uri="{FF2B5EF4-FFF2-40B4-BE49-F238E27FC236}">
              <a16:creationId xmlns:a16="http://schemas.microsoft.com/office/drawing/2014/main" id="{236BE3CB-DE99-44F1-B345-70F9363EC48D}"/>
            </a:ext>
          </a:extLst>
        </xdr:cNvPr>
        <xdr:cNvCxnSpPr/>
      </xdr:nvCxnSpPr>
      <xdr:spPr>
        <a:xfrm rot="16200000" flipH="1">
          <a:off x="24678411" y="23649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75</xdr:row>
      <xdr:rowOff>568037</xdr:rowOff>
    </xdr:from>
    <xdr:to>
      <xdr:col>48</xdr:col>
      <xdr:colOff>204354</xdr:colOff>
      <xdr:row>75</xdr:row>
      <xdr:rowOff>568037</xdr:rowOff>
    </xdr:to>
    <xdr:cxnSp macro="">
      <xdr:nvCxnSpPr>
        <xdr:cNvPr id="644" name="Straight Connector 643">
          <a:extLst>
            <a:ext uri="{FF2B5EF4-FFF2-40B4-BE49-F238E27FC236}">
              <a16:creationId xmlns:a16="http://schemas.microsoft.com/office/drawing/2014/main" id="{48F15356-9B6D-4091-BF8A-630A403595C4}"/>
            </a:ext>
          </a:extLst>
        </xdr:cNvPr>
        <xdr:cNvCxnSpPr/>
      </xdr:nvCxnSpPr>
      <xdr:spPr>
        <a:xfrm flipV="1">
          <a:off x="23514627" y="285715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394854</xdr:colOff>
      <xdr:row>75</xdr:row>
      <xdr:rowOff>232459</xdr:rowOff>
    </xdr:from>
    <xdr:to>
      <xdr:col>50</xdr:col>
      <xdr:colOff>422565</xdr:colOff>
      <xdr:row>76</xdr:row>
      <xdr:rowOff>13855</xdr:rowOff>
    </xdr:to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7F257975-2E3D-4AAD-96E6-DE592C772F22}"/>
            </a:ext>
          </a:extLst>
        </xdr:cNvPr>
        <xdr:cNvSpPr txBox="1"/>
      </xdr:nvSpPr>
      <xdr:spPr>
        <a:xfrm>
          <a:off x="27826854" y="28235959"/>
          <a:ext cx="1170711" cy="352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Route 88</a:t>
          </a:r>
        </a:p>
      </xdr:txBody>
    </xdr:sp>
    <xdr:clientData/>
  </xdr:twoCellAnchor>
  <xdr:twoCellAnchor>
    <xdr:from>
      <xdr:col>44</xdr:col>
      <xdr:colOff>198679</xdr:colOff>
      <xdr:row>75</xdr:row>
      <xdr:rowOff>133131</xdr:rowOff>
    </xdr:from>
    <xdr:to>
      <xdr:col>44</xdr:col>
      <xdr:colOff>472999</xdr:colOff>
      <xdr:row>75</xdr:row>
      <xdr:rowOff>407451</xdr:rowOff>
    </xdr:to>
    <xdr:grpSp>
      <xdr:nvGrpSpPr>
        <xdr:cNvPr id="646" name="Group 645">
          <a:extLst>
            <a:ext uri="{FF2B5EF4-FFF2-40B4-BE49-F238E27FC236}">
              <a16:creationId xmlns:a16="http://schemas.microsoft.com/office/drawing/2014/main" id="{ABD7F16D-3A32-4EF9-9D1D-9F234FDFAC3B}"/>
            </a:ext>
          </a:extLst>
        </xdr:cNvPr>
        <xdr:cNvGrpSpPr/>
      </xdr:nvGrpSpPr>
      <xdr:grpSpPr>
        <a:xfrm rot="5400000">
          <a:off x="25801879" y="42735858"/>
          <a:ext cx="274320" cy="274320"/>
          <a:chOff x="1435150" y="15649161"/>
          <a:chExt cx="165861" cy="175460"/>
        </a:xfrm>
      </xdr:grpSpPr>
      <xdr:cxnSp macro="">
        <xdr:nvCxnSpPr>
          <xdr:cNvPr id="647" name="Straight Connector 646">
            <a:extLst>
              <a:ext uri="{FF2B5EF4-FFF2-40B4-BE49-F238E27FC236}">
                <a16:creationId xmlns:a16="http://schemas.microsoft.com/office/drawing/2014/main" id="{7A0A82FD-E5A2-450B-B686-96FCB23A8F80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" name="Straight Arrow Connector 647">
            <a:extLst>
              <a:ext uri="{FF2B5EF4-FFF2-40B4-BE49-F238E27FC236}">
                <a16:creationId xmlns:a16="http://schemas.microsoft.com/office/drawing/2014/main" id="{100E04DD-E730-4E3C-B363-69173AC99FC5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167953</xdr:colOff>
      <xdr:row>74</xdr:row>
      <xdr:rowOff>86591</xdr:rowOff>
    </xdr:from>
    <xdr:to>
      <xdr:col>45</xdr:col>
      <xdr:colOff>442273</xdr:colOff>
      <xdr:row>74</xdr:row>
      <xdr:rowOff>360911</xdr:rowOff>
    </xdr:to>
    <xdr:grpSp>
      <xdr:nvGrpSpPr>
        <xdr:cNvPr id="649" name="Group 648">
          <a:extLst>
            <a:ext uri="{FF2B5EF4-FFF2-40B4-BE49-F238E27FC236}">
              <a16:creationId xmlns:a16="http://schemas.microsoft.com/office/drawing/2014/main" id="{2F48208D-72FD-46F1-A9E8-5975194B2C29}"/>
            </a:ext>
          </a:extLst>
        </xdr:cNvPr>
        <xdr:cNvGrpSpPr/>
      </xdr:nvGrpSpPr>
      <xdr:grpSpPr>
        <a:xfrm rot="10800000">
          <a:off x="26353044" y="42121282"/>
          <a:ext cx="274320" cy="274320"/>
          <a:chOff x="1486220" y="16408581"/>
          <a:chExt cx="171621" cy="176419"/>
        </a:xfrm>
      </xdr:grpSpPr>
      <xdr:cxnSp macro="">
        <xdr:nvCxnSpPr>
          <xdr:cNvPr id="650" name="Straight Connector 649">
            <a:extLst>
              <a:ext uri="{FF2B5EF4-FFF2-40B4-BE49-F238E27FC236}">
                <a16:creationId xmlns:a16="http://schemas.microsoft.com/office/drawing/2014/main" id="{7B1E275A-D8CE-4CC9-AEE3-F1FC46C1BE2C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" name="Straight Arrow Connector 650">
            <a:extLst>
              <a:ext uri="{FF2B5EF4-FFF2-40B4-BE49-F238E27FC236}">
                <a16:creationId xmlns:a16="http://schemas.microsoft.com/office/drawing/2014/main" id="{D55A0F2A-606E-4AF2-99A7-F19CD3C39647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230987</xdr:colOff>
      <xdr:row>76</xdr:row>
      <xdr:rowOff>218895</xdr:rowOff>
    </xdr:from>
    <xdr:to>
      <xdr:col>46</xdr:col>
      <xdr:colOff>457900</xdr:colOff>
      <xdr:row>76</xdr:row>
      <xdr:rowOff>442267</xdr:rowOff>
    </xdr:to>
    <xdr:grpSp>
      <xdr:nvGrpSpPr>
        <xdr:cNvPr id="652" name="Group 651">
          <a:extLst>
            <a:ext uri="{FF2B5EF4-FFF2-40B4-BE49-F238E27FC236}">
              <a16:creationId xmlns:a16="http://schemas.microsoft.com/office/drawing/2014/main" id="{F0071622-F593-46DB-BBE4-79D423DAD9BF}"/>
            </a:ext>
          </a:extLst>
        </xdr:cNvPr>
        <xdr:cNvGrpSpPr/>
      </xdr:nvGrpSpPr>
      <xdr:grpSpPr>
        <a:xfrm rot="16200000">
          <a:off x="26999740" y="43387888"/>
          <a:ext cx="223372" cy="226913"/>
          <a:chOff x="1486220" y="16408581"/>
          <a:chExt cx="171621" cy="176419"/>
        </a:xfrm>
      </xdr:grpSpPr>
      <xdr:cxnSp macro="">
        <xdr:nvCxnSpPr>
          <xdr:cNvPr id="653" name="Straight Connector 652">
            <a:extLst>
              <a:ext uri="{FF2B5EF4-FFF2-40B4-BE49-F238E27FC236}">
                <a16:creationId xmlns:a16="http://schemas.microsoft.com/office/drawing/2014/main" id="{F8051977-CC20-43C6-A4C6-21949BA7F930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" name="Straight Arrow Connector 653">
            <a:extLst>
              <a:ext uri="{FF2B5EF4-FFF2-40B4-BE49-F238E27FC236}">
                <a16:creationId xmlns:a16="http://schemas.microsoft.com/office/drawing/2014/main" id="{8F3A01D7-8F41-4924-BFF7-C31E387C30A8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267391</xdr:colOff>
      <xdr:row>76</xdr:row>
      <xdr:rowOff>121351</xdr:rowOff>
    </xdr:from>
    <xdr:to>
      <xdr:col>45</xdr:col>
      <xdr:colOff>267391</xdr:colOff>
      <xdr:row>76</xdr:row>
      <xdr:rowOff>487111</xdr:rowOff>
    </xdr:to>
    <xdr:cxnSp macro="">
      <xdr:nvCxnSpPr>
        <xdr:cNvPr id="655" name="Straight Arrow Connector 654">
          <a:extLst>
            <a:ext uri="{FF2B5EF4-FFF2-40B4-BE49-F238E27FC236}">
              <a16:creationId xmlns:a16="http://schemas.microsoft.com/office/drawing/2014/main" id="{61750364-EDB1-490D-8506-42CA39E20155}"/>
            </a:ext>
          </a:extLst>
        </xdr:cNvPr>
        <xdr:cNvCxnSpPr/>
      </xdr:nvCxnSpPr>
      <xdr:spPr>
        <a:xfrm rot="5400000" flipH="1">
          <a:off x="25802011" y="36308731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259773</xdr:colOff>
      <xdr:row>75</xdr:row>
      <xdr:rowOff>69432</xdr:rowOff>
    </xdr:from>
    <xdr:to>
      <xdr:col>43</xdr:col>
      <xdr:colOff>259773</xdr:colOff>
      <xdr:row>75</xdr:row>
      <xdr:rowOff>435192</xdr:rowOff>
    </xdr:to>
    <xdr:cxnSp macro="">
      <xdr:nvCxnSpPr>
        <xdr:cNvPr id="656" name="Straight Arrow Connector 655">
          <a:extLst>
            <a:ext uri="{FF2B5EF4-FFF2-40B4-BE49-F238E27FC236}">
              <a16:creationId xmlns:a16="http://schemas.microsoft.com/office/drawing/2014/main" id="{41EF04CF-F86E-469F-85C0-18170BA70885}"/>
            </a:ext>
          </a:extLst>
        </xdr:cNvPr>
        <xdr:cNvCxnSpPr/>
      </xdr:nvCxnSpPr>
      <xdr:spPr>
        <a:xfrm rot="16200000" flipH="1">
          <a:off x="24651393" y="3568531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177897</xdr:colOff>
      <xdr:row>75</xdr:row>
      <xdr:rowOff>112350</xdr:rowOff>
    </xdr:from>
    <xdr:to>
      <xdr:col>45</xdr:col>
      <xdr:colOff>452217</xdr:colOff>
      <xdr:row>75</xdr:row>
      <xdr:rowOff>386670</xdr:rowOff>
    </xdr:to>
    <xdr:grpSp>
      <xdr:nvGrpSpPr>
        <xdr:cNvPr id="657" name="Group 656">
          <a:extLst>
            <a:ext uri="{FF2B5EF4-FFF2-40B4-BE49-F238E27FC236}">
              <a16:creationId xmlns:a16="http://schemas.microsoft.com/office/drawing/2014/main" id="{F0763E0B-AB64-49C6-91CB-6D7646DCBA7C}"/>
            </a:ext>
          </a:extLst>
        </xdr:cNvPr>
        <xdr:cNvGrpSpPr/>
      </xdr:nvGrpSpPr>
      <xdr:grpSpPr>
        <a:xfrm rot="10800000">
          <a:off x="26362988" y="42715077"/>
          <a:ext cx="274320" cy="274320"/>
          <a:chOff x="1435150" y="15649161"/>
          <a:chExt cx="165861" cy="175460"/>
        </a:xfrm>
      </xdr:grpSpPr>
      <xdr:cxnSp macro="">
        <xdr:nvCxnSpPr>
          <xdr:cNvPr id="658" name="Straight Connector 657">
            <a:extLst>
              <a:ext uri="{FF2B5EF4-FFF2-40B4-BE49-F238E27FC236}">
                <a16:creationId xmlns:a16="http://schemas.microsoft.com/office/drawing/2014/main" id="{4A66B131-6723-4AA4-BCD2-D2FB4DE5F8BC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" name="Straight Arrow Connector 658">
            <a:extLst>
              <a:ext uri="{FF2B5EF4-FFF2-40B4-BE49-F238E27FC236}">
                <a16:creationId xmlns:a16="http://schemas.microsoft.com/office/drawing/2014/main" id="{ADECBA87-A865-44A8-B724-BB0154B51D65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41</xdr:col>
      <xdr:colOff>83127</xdr:colOff>
      <xdr:row>101</xdr:row>
      <xdr:rowOff>568037</xdr:rowOff>
    </xdr:from>
    <xdr:to>
      <xdr:col>48</xdr:col>
      <xdr:colOff>204354</xdr:colOff>
      <xdr:row>101</xdr:row>
      <xdr:rowOff>568037</xdr:rowOff>
    </xdr:to>
    <xdr:cxnSp macro="">
      <xdr:nvCxnSpPr>
        <xdr:cNvPr id="661" name="Straight Connector 660">
          <a:extLst>
            <a:ext uri="{FF2B5EF4-FFF2-40B4-BE49-F238E27FC236}">
              <a16:creationId xmlns:a16="http://schemas.microsoft.com/office/drawing/2014/main" id="{D6211EDF-DA73-43DD-82D0-142B19C8DE0B}"/>
            </a:ext>
          </a:extLst>
        </xdr:cNvPr>
        <xdr:cNvCxnSpPr/>
      </xdr:nvCxnSpPr>
      <xdr:spPr>
        <a:xfrm flipV="1">
          <a:off x="23514627" y="360010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114</xdr:row>
      <xdr:rowOff>568037</xdr:rowOff>
    </xdr:from>
    <xdr:to>
      <xdr:col>48</xdr:col>
      <xdr:colOff>204354</xdr:colOff>
      <xdr:row>114</xdr:row>
      <xdr:rowOff>568037</xdr:rowOff>
    </xdr:to>
    <xdr:cxnSp macro="">
      <xdr:nvCxnSpPr>
        <xdr:cNvPr id="677" name="Straight Connector 676">
          <a:extLst>
            <a:ext uri="{FF2B5EF4-FFF2-40B4-BE49-F238E27FC236}">
              <a16:creationId xmlns:a16="http://schemas.microsoft.com/office/drawing/2014/main" id="{83BD149D-62D1-4704-A6EA-358F0467F5CC}"/>
            </a:ext>
          </a:extLst>
        </xdr:cNvPr>
        <xdr:cNvCxnSpPr/>
      </xdr:nvCxnSpPr>
      <xdr:spPr>
        <a:xfrm flipV="1">
          <a:off x="23514627" y="360010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150634</xdr:colOff>
      <xdr:row>116</xdr:row>
      <xdr:rowOff>190500</xdr:rowOff>
    </xdr:from>
    <xdr:to>
      <xdr:col>44</xdr:col>
      <xdr:colOff>424954</xdr:colOff>
      <xdr:row>116</xdr:row>
      <xdr:rowOff>464820</xdr:rowOff>
    </xdr:to>
    <xdr:grpSp>
      <xdr:nvGrpSpPr>
        <xdr:cNvPr id="682" name="Group 681">
          <a:extLst>
            <a:ext uri="{FF2B5EF4-FFF2-40B4-BE49-F238E27FC236}">
              <a16:creationId xmlns:a16="http://schemas.microsoft.com/office/drawing/2014/main" id="{CAB62C85-A458-41B3-9D79-A5265853E31F}"/>
            </a:ext>
          </a:extLst>
        </xdr:cNvPr>
        <xdr:cNvGrpSpPr/>
      </xdr:nvGrpSpPr>
      <xdr:grpSpPr>
        <a:xfrm>
          <a:off x="25753834" y="66082718"/>
          <a:ext cx="274320" cy="274320"/>
          <a:chOff x="1486220" y="16408581"/>
          <a:chExt cx="171621" cy="176419"/>
        </a:xfrm>
      </xdr:grpSpPr>
      <xdr:cxnSp macro="">
        <xdr:nvCxnSpPr>
          <xdr:cNvPr id="683" name="Straight Connector 682">
            <a:extLst>
              <a:ext uri="{FF2B5EF4-FFF2-40B4-BE49-F238E27FC236}">
                <a16:creationId xmlns:a16="http://schemas.microsoft.com/office/drawing/2014/main" id="{92B34555-E1EC-4819-A681-24C66F166ABB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" name="Straight Arrow Connector 683">
            <a:extLst>
              <a:ext uri="{FF2B5EF4-FFF2-40B4-BE49-F238E27FC236}">
                <a16:creationId xmlns:a16="http://schemas.microsoft.com/office/drawing/2014/main" id="{8779349D-AD8E-40B4-873A-C1015D7D10DE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319345</xdr:colOff>
      <xdr:row>115</xdr:row>
      <xdr:rowOff>121352</xdr:rowOff>
    </xdr:from>
    <xdr:to>
      <xdr:col>46</xdr:col>
      <xdr:colOff>319345</xdr:colOff>
      <xdr:row>115</xdr:row>
      <xdr:rowOff>487112</xdr:rowOff>
    </xdr:to>
    <xdr:cxnSp macro="">
      <xdr:nvCxnSpPr>
        <xdr:cNvPr id="688" name="Straight Arrow Connector 687">
          <a:extLst>
            <a:ext uri="{FF2B5EF4-FFF2-40B4-BE49-F238E27FC236}">
              <a16:creationId xmlns:a16="http://schemas.microsoft.com/office/drawing/2014/main" id="{6FDEE6CC-C066-4B0A-A89B-5924CE2EC02E}"/>
            </a:ext>
          </a:extLst>
        </xdr:cNvPr>
        <xdr:cNvCxnSpPr/>
      </xdr:nvCxnSpPr>
      <xdr:spPr>
        <a:xfrm rot="5400000" flipH="1">
          <a:off x="26425465" y="5859723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259774</xdr:colOff>
      <xdr:row>114</xdr:row>
      <xdr:rowOff>138705</xdr:rowOff>
    </xdr:from>
    <xdr:to>
      <xdr:col>44</xdr:col>
      <xdr:colOff>259774</xdr:colOff>
      <xdr:row>114</xdr:row>
      <xdr:rowOff>504465</xdr:rowOff>
    </xdr:to>
    <xdr:cxnSp macro="">
      <xdr:nvCxnSpPr>
        <xdr:cNvPr id="689" name="Straight Arrow Connector 688">
          <a:extLst>
            <a:ext uri="{FF2B5EF4-FFF2-40B4-BE49-F238E27FC236}">
              <a16:creationId xmlns:a16="http://schemas.microsoft.com/office/drawing/2014/main" id="{55AB4284-A29B-48E0-807E-62B4F0C31227}"/>
            </a:ext>
          </a:extLst>
        </xdr:cNvPr>
        <xdr:cNvCxnSpPr/>
      </xdr:nvCxnSpPr>
      <xdr:spPr>
        <a:xfrm rot="16200000" flipH="1">
          <a:off x="25222894" y="5804308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108623</xdr:colOff>
      <xdr:row>115</xdr:row>
      <xdr:rowOff>129668</xdr:rowOff>
    </xdr:from>
    <xdr:to>
      <xdr:col>44</xdr:col>
      <xdr:colOff>382943</xdr:colOff>
      <xdr:row>115</xdr:row>
      <xdr:rowOff>403988</xdr:rowOff>
    </xdr:to>
    <xdr:grpSp>
      <xdr:nvGrpSpPr>
        <xdr:cNvPr id="690" name="Group 689">
          <a:extLst>
            <a:ext uri="{FF2B5EF4-FFF2-40B4-BE49-F238E27FC236}">
              <a16:creationId xmlns:a16="http://schemas.microsoft.com/office/drawing/2014/main" id="{625BF241-5CAA-47E3-94A2-CA57A6CE1452}"/>
            </a:ext>
          </a:extLst>
        </xdr:cNvPr>
        <xdr:cNvGrpSpPr/>
      </xdr:nvGrpSpPr>
      <xdr:grpSpPr>
        <a:xfrm>
          <a:off x="25711823" y="65453850"/>
          <a:ext cx="274320" cy="274320"/>
          <a:chOff x="1435150" y="15649161"/>
          <a:chExt cx="165861" cy="175460"/>
        </a:xfrm>
      </xdr:grpSpPr>
      <xdr:cxnSp macro="">
        <xdr:nvCxnSpPr>
          <xdr:cNvPr id="691" name="Straight Connector 690">
            <a:extLst>
              <a:ext uri="{FF2B5EF4-FFF2-40B4-BE49-F238E27FC236}">
                <a16:creationId xmlns:a16="http://schemas.microsoft.com/office/drawing/2014/main" id="{D62B0EDF-6FCB-429D-B1EA-20315D82AB18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" name="Straight Arrow Connector 691">
            <a:extLst>
              <a:ext uri="{FF2B5EF4-FFF2-40B4-BE49-F238E27FC236}">
                <a16:creationId xmlns:a16="http://schemas.microsoft.com/office/drawing/2014/main" id="{1FD47C0A-57EB-42E0-ACE3-31DEB8685762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43</xdr:col>
      <xdr:colOff>181808</xdr:colOff>
      <xdr:row>114</xdr:row>
      <xdr:rowOff>152399</xdr:rowOff>
    </xdr:from>
    <xdr:to>
      <xdr:col>43</xdr:col>
      <xdr:colOff>456128</xdr:colOff>
      <xdr:row>114</xdr:row>
      <xdr:rowOff>426719</xdr:rowOff>
    </xdr:to>
    <xdr:grpSp>
      <xdr:nvGrpSpPr>
        <xdr:cNvPr id="693" name="Group 692">
          <a:extLst>
            <a:ext uri="{FF2B5EF4-FFF2-40B4-BE49-F238E27FC236}">
              <a16:creationId xmlns:a16="http://schemas.microsoft.com/office/drawing/2014/main" id="{7A0919F9-300E-44F4-9D73-CF39DE04C92E}"/>
            </a:ext>
          </a:extLst>
        </xdr:cNvPr>
        <xdr:cNvGrpSpPr/>
      </xdr:nvGrpSpPr>
      <xdr:grpSpPr>
        <a:xfrm rot="5400000">
          <a:off x="25203117" y="64908544"/>
          <a:ext cx="274320" cy="274320"/>
          <a:chOff x="1486220" y="16408581"/>
          <a:chExt cx="171621" cy="176419"/>
        </a:xfrm>
      </xdr:grpSpPr>
      <xdr:cxnSp macro="">
        <xdr:nvCxnSpPr>
          <xdr:cNvPr id="694" name="Straight Connector 693">
            <a:extLst>
              <a:ext uri="{FF2B5EF4-FFF2-40B4-BE49-F238E27FC236}">
                <a16:creationId xmlns:a16="http://schemas.microsoft.com/office/drawing/2014/main" id="{5DB856D1-7636-4BE5-909D-FC6949DD776E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" name="Straight Arrow Connector 694">
            <a:extLst>
              <a:ext uri="{FF2B5EF4-FFF2-40B4-BE49-F238E27FC236}">
                <a16:creationId xmlns:a16="http://schemas.microsoft.com/office/drawing/2014/main" id="{48F39C78-3A8E-4F94-8BDE-5E6414CE9582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86591</xdr:colOff>
      <xdr:row>115</xdr:row>
      <xdr:rowOff>190500</xdr:rowOff>
    </xdr:from>
    <xdr:to>
      <xdr:col>45</xdr:col>
      <xdr:colOff>360911</xdr:colOff>
      <xdr:row>115</xdr:row>
      <xdr:rowOff>464820</xdr:rowOff>
    </xdr:to>
    <xdr:grpSp>
      <xdr:nvGrpSpPr>
        <xdr:cNvPr id="696" name="Group 695">
          <a:extLst>
            <a:ext uri="{FF2B5EF4-FFF2-40B4-BE49-F238E27FC236}">
              <a16:creationId xmlns:a16="http://schemas.microsoft.com/office/drawing/2014/main" id="{230FF221-67B3-4E06-9A9F-35A30A0ED2F9}"/>
            </a:ext>
          </a:extLst>
        </xdr:cNvPr>
        <xdr:cNvGrpSpPr/>
      </xdr:nvGrpSpPr>
      <xdr:grpSpPr>
        <a:xfrm rot="16200000">
          <a:off x="26271682" y="65514682"/>
          <a:ext cx="274320" cy="274320"/>
          <a:chOff x="1435150" y="15649161"/>
          <a:chExt cx="165861" cy="175460"/>
        </a:xfrm>
      </xdr:grpSpPr>
      <xdr:cxnSp macro="">
        <xdr:nvCxnSpPr>
          <xdr:cNvPr id="697" name="Straight Connector 696">
            <a:extLst>
              <a:ext uri="{FF2B5EF4-FFF2-40B4-BE49-F238E27FC236}">
                <a16:creationId xmlns:a16="http://schemas.microsoft.com/office/drawing/2014/main" id="{D484971A-B280-4A35-B584-BBD356B702E0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" name="Straight Arrow Connector 697">
            <a:extLst>
              <a:ext uri="{FF2B5EF4-FFF2-40B4-BE49-F238E27FC236}">
                <a16:creationId xmlns:a16="http://schemas.microsoft.com/office/drawing/2014/main" id="{05F27FF5-E597-4B5E-845D-C4B86F83EA7E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41</xdr:col>
      <xdr:colOff>83127</xdr:colOff>
      <xdr:row>101</xdr:row>
      <xdr:rowOff>568037</xdr:rowOff>
    </xdr:from>
    <xdr:to>
      <xdr:col>48</xdr:col>
      <xdr:colOff>204354</xdr:colOff>
      <xdr:row>101</xdr:row>
      <xdr:rowOff>568037</xdr:rowOff>
    </xdr:to>
    <xdr:cxnSp macro="">
      <xdr:nvCxnSpPr>
        <xdr:cNvPr id="699" name="Straight Connector 698">
          <a:extLst>
            <a:ext uri="{FF2B5EF4-FFF2-40B4-BE49-F238E27FC236}">
              <a16:creationId xmlns:a16="http://schemas.microsoft.com/office/drawing/2014/main" id="{9EF19E77-DF90-4E06-BC52-D4F23211E182}"/>
            </a:ext>
          </a:extLst>
        </xdr:cNvPr>
        <xdr:cNvCxnSpPr/>
      </xdr:nvCxnSpPr>
      <xdr:spPr>
        <a:xfrm flipV="1">
          <a:off x="23514627" y="582895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101</xdr:row>
      <xdr:rowOff>568037</xdr:rowOff>
    </xdr:from>
    <xdr:to>
      <xdr:col>48</xdr:col>
      <xdr:colOff>204354</xdr:colOff>
      <xdr:row>101</xdr:row>
      <xdr:rowOff>568037</xdr:rowOff>
    </xdr:to>
    <xdr:cxnSp macro="">
      <xdr:nvCxnSpPr>
        <xdr:cNvPr id="700" name="Straight Connector 699">
          <a:extLst>
            <a:ext uri="{FF2B5EF4-FFF2-40B4-BE49-F238E27FC236}">
              <a16:creationId xmlns:a16="http://schemas.microsoft.com/office/drawing/2014/main" id="{026A1AF7-D3EE-4FFC-BA04-B9E67044C5AD}"/>
            </a:ext>
          </a:extLst>
        </xdr:cNvPr>
        <xdr:cNvCxnSpPr/>
      </xdr:nvCxnSpPr>
      <xdr:spPr>
        <a:xfrm flipV="1">
          <a:off x="23514627" y="582895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98680</xdr:colOff>
      <xdr:row>103</xdr:row>
      <xdr:rowOff>207818</xdr:rowOff>
    </xdr:from>
    <xdr:to>
      <xdr:col>44</xdr:col>
      <xdr:colOff>373000</xdr:colOff>
      <xdr:row>103</xdr:row>
      <xdr:rowOff>482138</xdr:rowOff>
    </xdr:to>
    <xdr:grpSp>
      <xdr:nvGrpSpPr>
        <xdr:cNvPr id="701" name="Group 700">
          <a:extLst>
            <a:ext uri="{FF2B5EF4-FFF2-40B4-BE49-F238E27FC236}">
              <a16:creationId xmlns:a16="http://schemas.microsoft.com/office/drawing/2014/main" id="{6BD33DDE-26C4-45C5-AA2F-0100FB35EA54}"/>
            </a:ext>
          </a:extLst>
        </xdr:cNvPr>
        <xdr:cNvGrpSpPr/>
      </xdr:nvGrpSpPr>
      <xdr:grpSpPr>
        <a:xfrm>
          <a:off x="25701880" y="58715563"/>
          <a:ext cx="274320" cy="274320"/>
          <a:chOff x="1486220" y="16408581"/>
          <a:chExt cx="171621" cy="176419"/>
        </a:xfrm>
      </xdr:grpSpPr>
      <xdr:cxnSp macro="">
        <xdr:nvCxnSpPr>
          <xdr:cNvPr id="702" name="Straight Connector 701">
            <a:extLst>
              <a:ext uri="{FF2B5EF4-FFF2-40B4-BE49-F238E27FC236}">
                <a16:creationId xmlns:a16="http://schemas.microsoft.com/office/drawing/2014/main" id="{FC2A1B62-A12C-4531-9C99-563D17DE4913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" name="Straight Arrow Connector 702">
            <a:extLst>
              <a:ext uri="{FF2B5EF4-FFF2-40B4-BE49-F238E27FC236}">
                <a16:creationId xmlns:a16="http://schemas.microsoft.com/office/drawing/2014/main" id="{1514D09F-9B3E-4E72-9EEC-072B5CAC770F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319345</xdr:colOff>
      <xdr:row>102</xdr:row>
      <xdr:rowOff>121352</xdr:rowOff>
    </xdr:from>
    <xdr:to>
      <xdr:col>46</xdr:col>
      <xdr:colOff>319345</xdr:colOff>
      <xdr:row>102</xdr:row>
      <xdr:rowOff>487112</xdr:rowOff>
    </xdr:to>
    <xdr:cxnSp macro="">
      <xdr:nvCxnSpPr>
        <xdr:cNvPr id="704" name="Straight Arrow Connector 703">
          <a:extLst>
            <a:ext uri="{FF2B5EF4-FFF2-40B4-BE49-F238E27FC236}">
              <a16:creationId xmlns:a16="http://schemas.microsoft.com/office/drawing/2014/main" id="{95260F3D-640F-4FE8-96E8-74E618CFE420}"/>
            </a:ext>
          </a:extLst>
        </xdr:cNvPr>
        <xdr:cNvCxnSpPr/>
      </xdr:nvCxnSpPr>
      <xdr:spPr>
        <a:xfrm rot="5400000" flipH="1">
          <a:off x="26425465" y="5859723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259774</xdr:colOff>
      <xdr:row>101</xdr:row>
      <xdr:rowOff>138705</xdr:rowOff>
    </xdr:from>
    <xdr:to>
      <xdr:col>44</xdr:col>
      <xdr:colOff>259774</xdr:colOff>
      <xdr:row>101</xdr:row>
      <xdr:rowOff>504465</xdr:rowOff>
    </xdr:to>
    <xdr:cxnSp macro="">
      <xdr:nvCxnSpPr>
        <xdr:cNvPr id="705" name="Straight Arrow Connector 704">
          <a:extLst>
            <a:ext uri="{FF2B5EF4-FFF2-40B4-BE49-F238E27FC236}">
              <a16:creationId xmlns:a16="http://schemas.microsoft.com/office/drawing/2014/main" id="{D94179E1-AA74-4757-B9AD-2795D7314D63}"/>
            </a:ext>
          </a:extLst>
        </xdr:cNvPr>
        <xdr:cNvCxnSpPr/>
      </xdr:nvCxnSpPr>
      <xdr:spPr>
        <a:xfrm rot="16200000" flipH="1">
          <a:off x="25222894" y="5804308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125942</xdr:colOff>
      <xdr:row>102</xdr:row>
      <xdr:rowOff>146986</xdr:rowOff>
    </xdr:from>
    <xdr:to>
      <xdr:col>44</xdr:col>
      <xdr:colOff>400262</xdr:colOff>
      <xdr:row>102</xdr:row>
      <xdr:rowOff>421306</xdr:rowOff>
    </xdr:to>
    <xdr:grpSp>
      <xdr:nvGrpSpPr>
        <xdr:cNvPr id="706" name="Group 705">
          <a:extLst>
            <a:ext uri="{FF2B5EF4-FFF2-40B4-BE49-F238E27FC236}">
              <a16:creationId xmlns:a16="http://schemas.microsoft.com/office/drawing/2014/main" id="{4113B96B-21D6-49DE-9E8F-A5876CF19F76}"/>
            </a:ext>
          </a:extLst>
        </xdr:cNvPr>
        <xdr:cNvGrpSpPr/>
      </xdr:nvGrpSpPr>
      <xdr:grpSpPr>
        <a:xfrm>
          <a:off x="25729142" y="58086695"/>
          <a:ext cx="274320" cy="274320"/>
          <a:chOff x="1435150" y="15649161"/>
          <a:chExt cx="165861" cy="175460"/>
        </a:xfrm>
      </xdr:grpSpPr>
      <xdr:cxnSp macro="">
        <xdr:nvCxnSpPr>
          <xdr:cNvPr id="707" name="Straight Connector 706">
            <a:extLst>
              <a:ext uri="{FF2B5EF4-FFF2-40B4-BE49-F238E27FC236}">
                <a16:creationId xmlns:a16="http://schemas.microsoft.com/office/drawing/2014/main" id="{8CE4C99F-DF30-41E1-9CF7-0D14C505AC90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" name="Straight Arrow Connector 707">
            <a:extLst>
              <a:ext uri="{FF2B5EF4-FFF2-40B4-BE49-F238E27FC236}">
                <a16:creationId xmlns:a16="http://schemas.microsoft.com/office/drawing/2014/main" id="{FC5C9E29-FADB-4EAE-B0E2-573FA77A3EF1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43</xdr:col>
      <xdr:colOff>181808</xdr:colOff>
      <xdr:row>101</xdr:row>
      <xdr:rowOff>152399</xdr:rowOff>
    </xdr:from>
    <xdr:to>
      <xdr:col>43</xdr:col>
      <xdr:colOff>456128</xdr:colOff>
      <xdr:row>101</xdr:row>
      <xdr:rowOff>426719</xdr:rowOff>
    </xdr:to>
    <xdr:grpSp>
      <xdr:nvGrpSpPr>
        <xdr:cNvPr id="709" name="Group 708">
          <a:extLst>
            <a:ext uri="{FF2B5EF4-FFF2-40B4-BE49-F238E27FC236}">
              <a16:creationId xmlns:a16="http://schemas.microsoft.com/office/drawing/2014/main" id="{FE8155B4-2BF3-4A13-AE13-E5CEED84F333}"/>
            </a:ext>
          </a:extLst>
        </xdr:cNvPr>
        <xdr:cNvGrpSpPr/>
      </xdr:nvGrpSpPr>
      <xdr:grpSpPr>
        <a:xfrm rot="5400000">
          <a:off x="25203117" y="57524072"/>
          <a:ext cx="274320" cy="274320"/>
          <a:chOff x="1486220" y="16408581"/>
          <a:chExt cx="171621" cy="176419"/>
        </a:xfrm>
      </xdr:grpSpPr>
      <xdr:cxnSp macro="">
        <xdr:nvCxnSpPr>
          <xdr:cNvPr id="710" name="Straight Connector 709">
            <a:extLst>
              <a:ext uri="{FF2B5EF4-FFF2-40B4-BE49-F238E27FC236}">
                <a16:creationId xmlns:a16="http://schemas.microsoft.com/office/drawing/2014/main" id="{B9EB2613-0E0C-45B0-8F5B-7C7099E085A7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" name="Straight Arrow Connector 710">
            <a:extLst>
              <a:ext uri="{FF2B5EF4-FFF2-40B4-BE49-F238E27FC236}">
                <a16:creationId xmlns:a16="http://schemas.microsoft.com/office/drawing/2014/main" id="{5AAD3B09-B796-4E02-8D9E-4266BA12D728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86591</xdr:colOff>
      <xdr:row>102</xdr:row>
      <xdr:rowOff>190500</xdr:rowOff>
    </xdr:from>
    <xdr:to>
      <xdr:col>45</xdr:col>
      <xdr:colOff>360911</xdr:colOff>
      <xdr:row>102</xdr:row>
      <xdr:rowOff>464820</xdr:rowOff>
    </xdr:to>
    <xdr:grpSp>
      <xdr:nvGrpSpPr>
        <xdr:cNvPr id="712" name="Group 711">
          <a:extLst>
            <a:ext uri="{FF2B5EF4-FFF2-40B4-BE49-F238E27FC236}">
              <a16:creationId xmlns:a16="http://schemas.microsoft.com/office/drawing/2014/main" id="{4CE4EB6C-4A11-4E3C-AE87-E268DD266BE4}"/>
            </a:ext>
          </a:extLst>
        </xdr:cNvPr>
        <xdr:cNvGrpSpPr/>
      </xdr:nvGrpSpPr>
      <xdr:grpSpPr>
        <a:xfrm rot="16200000">
          <a:off x="26271682" y="58130209"/>
          <a:ext cx="274320" cy="274320"/>
          <a:chOff x="1435150" y="15649161"/>
          <a:chExt cx="165861" cy="175460"/>
        </a:xfrm>
      </xdr:grpSpPr>
      <xdr:cxnSp macro="">
        <xdr:nvCxnSpPr>
          <xdr:cNvPr id="713" name="Straight Connector 712">
            <a:extLst>
              <a:ext uri="{FF2B5EF4-FFF2-40B4-BE49-F238E27FC236}">
                <a16:creationId xmlns:a16="http://schemas.microsoft.com/office/drawing/2014/main" id="{FE616DCC-DBDB-4AA0-AE25-EB6CEB406651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" name="Straight Arrow Connector 713">
            <a:extLst>
              <a:ext uri="{FF2B5EF4-FFF2-40B4-BE49-F238E27FC236}">
                <a16:creationId xmlns:a16="http://schemas.microsoft.com/office/drawing/2014/main" id="{B726717E-C502-4507-9AC7-C416BEA4E8A3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164042</xdr:colOff>
      <xdr:row>88</xdr:row>
      <xdr:rowOff>98494</xdr:rowOff>
    </xdr:from>
    <xdr:to>
      <xdr:col>44</xdr:col>
      <xdr:colOff>438362</xdr:colOff>
      <xdr:row>88</xdr:row>
      <xdr:rowOff>372814</xdr:rowOff>
    </xdr:to>
    <xdr:grpSp>
      <xdr:nvGrpSpPr>
        <xdr:cNvPr id="717" name="Group 716">
          <a:extLst>
            <a:ext uri="{FF2B5EF4-FFF2-40B4-BE49-F238E27FC236}">
              <a16:creationId xmlns:a16="http://schemas.microsoft.com/office/drawing/2014/main" id="{B1FD5AEA-8901-4328-98D6-B323CF73A715}"/>
            </a:ext>
          </a:extLst>
        </xdr:cNvPr>
        <xdr:cNvGrpSpPr/>
      </xdr:nvGrpSpPr>
      <xdr:grpSpPr>
        <a:xfrm rot="5400000">
          <a:off x="25767242" y="50085694"/>
          <a:ext cx="274320" cy="274320"/>
          <a:chOff x="1435150" y="15649161"/>
          <a:chExt cx="165861" cy="175460"/>
        </a:xfrm>
      </xdr:grpSpPr>
      <xdr:cxnSp macro="">
        <xdr:nvCxnSpPr>
          <xdr:cNvPr id="718" name="Straight Connector 717">
            <a:extLst>
              <a:ext uri="{FF2B5EF4-FFF2-40B4-BE49-F238E27FC236}">
                <a16:creationId xmlns:a16="http://schemas.microsoft.com/office/drawing/2014/main" id="{EBD6079B-A0D0-441F-AF38-9826B4D2EB48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" name="Straight Arrow Connector 718">
            <a:extLst>
              <a:ext uri="{FF2B5EF4-FFF2-40B4-BE49-F238E27FC236}">
                <a16:creationId xmlns:a16="http://schemas.microsoft.com/office/drawing/2014/main" id="{54AA9ACA-32B4-46BF-99AD-C3CE5716F9CE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133316</xdr:colOff>
      <xdr:row>87</xdr:row>
      <xdr:rowOff>51954</xdr:rowOff>
    </xdr:from>
    <xdr:to>
      <xdr:col>45</xdr:col>
      <xdr:colOff>407636</xdr:colOff>
      <xdr:row>87</xdr:row>
      <xdr:rowOff>326274</xdr:rowOff>
    </xdr:to>
    <xdr:grpSp>
      <xdr:nvGrpSpPr>
        <xdr:cNvPr id="720" name="Group 719">
          <a:extLst>
            <a:ext uri="{FF2B5EF4-FFF2-40B4-BE49-F238E27FC236}">
              <a16:creationId xmlns:a16="http://schemas.microsoft.com/office/drawing/2014/main" id="{525171E5-B9F5-42FC-BF41-1A53C2204F6E}"/>
            </a:ext>
          </a:extLst>
        </xdr:cNvPr>
        <xdr:cNvGrpSpPr/>
      </xdr:nvGrpSpPr>
      <xdr:grpSpPr>
        <a:xfrm rot="10800000">
          <a:off x="26318407" y="49471118"/>
          <a:ext cx="274320" cy="274320"/>
          <a:chOff x="1486220" y="16408581"/>
          <a:chExt cx="171621" cy="176419"/>
        </a:xfrm>
      </xdr:grpSpPr>
      <xdr:cxnSp macro="">
        <xdr:nvCxnSpPr>
          <xdr:cNvPr id="721" name="Straight Connector 720">
            <a:extLst>
              <a:ext uri="{FF2B5EF4-FFF2-40B4-BE49-F238E27FC236}">
                <a16:creationId xmlns:a16="http://schemas.microsoft.com/office/drawing/2014/main" id="{60459A57-3515-48CC-9A7C-5E72576602B8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" name="Straight Arrow Connector 721">
            <a:extLst>
              <a:ext uri="{FF2B5EF4-FFF2-40B4-BE49-F238E27FC236}">
                <a16:creationId xmlns:a16="http://schemas.microsoft.com/office/drawing/2014/main" id="{5F03F94B-9717-436B-84B2-6879C3E94968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196350</xdr:colOff>
      <xdr:row>89</xdr:row>
      <xdr:rowOff>184258</xdr:rowOff>
    </xdr:from>
    <xdr:to>
      <xdr:col>46</xdr:col>
      <xdr:colOff>423263</xdr:colOff>
      <xdr:row>89</xdr:row>
      <xdr:rowOff>407630</xdr:rowOff>
    </xdr:to>
    <xdr:grpSp>
      <xdr:nvGrpSpPr>
        <xdr:cNvPr id="723" name="Group 722">
          <a:extLst>
            <a:ext uri="{FF2B5EF4-FFF2-40B4-BE49-F238E27FC236}">
              <a16:creationId xmlns:a16="http://schemas.microsoft.com/office/drawing/2014/main" id="{57A7076E-B898-4AD3-AC04-D6A4F2AE7175}"/>
            </a:ext>
          </a:extLst>
        </xdr:cNvPr>
        <xdr:cNvGrpSpPr/>
      </xdr:nvGrpSpPr>
      <xdr:grpSpPr>
        <a:xfrm rot="16200000">
          <a:off x="26965103" y="50737723"/>
          <a:ext cx="223372" cy="226913"/>
          <a:chOff x="1486220" y="16408581"/>
          <a:chExt cx="171621" cy="176419"/>
        </a:xfrm>
      </xdr:grpSpPr>
      <xdr:cxnSp macro="">
        <xdr:nvCxnSpPr>
          <xdr:cNvPr id="724" name="Straight Connector 723">
            <a:extLst>
              <a:ext uri="{FF2B5EF4-FFF2-40B4-BE49-F238E27FC236}">
                <a16:creationId xmlns:a16="http://schemas.microsoft.com/office/drawing/2014/main" id="{BA0E3FE5-E663-4623-A83F-E1D476293CE3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" name="Straight Arrow Connector 724">
            <a:extLst>
              <a:ext uri="{FF2B5EF4-FFF2-40B4-BE49-F238E27FC236}">
                <a16:creationId xmlns:a16="http://schemas.microsoft.com/office/drawing/2014/main" id="{EB08387C-F2CE-422C-AFF9-E4A755500EF2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232754</xdr:colOff>
      <xdr:row>89</xdr:row>
      <xdr:rowOff>86714</xdr:rowOff>
    </xdr:from>
    <xdr:to>
      <xdr:col>45</xdr:col>
      <xdr:colOff>232754</xdr:colOff>
      <xdr:row>89</xdr:row>
      <xdr:rowOff>452474</xdr:rowOff>
    </xdr:to>
    <xdr:cxnSp macro="">
      <xdr:nvCxnSpPr>
        <xdr:cNvPr id="726" name="Straight Arrow Connector 725">
          <a:extLst>
            <a:ext uri="{FF2B5EF4-FFF2-40B4-BE49-F238E27FC236}">
              <a16:creationId xmlns:a16="http://schemas.microsoft.com/office/drawing/2014/main" id="{01CB3367-E470-42DB-BD7E-6697B6328953}"/>
            </a:ext>
          </a:extLst>
        </xdr:cNvPr>
        <xdr:cNvCxnSpPr/>
      </xdr:nvCxnSpPr>
      <xdr:spPr>
        <a:xfrm rot="5400000" flipH="1">
          <a:off x="25767374" y="43703594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225136</xdr:colOff>
      <xdr:row>88</xdr:row>
      <xdr:rowOff>34795</xdr:rowOff>
    </xdr:from>
    <xdr:to>
      <xdr:col>43</xdr:col>
      <xdr:colOff>225136</xdr:colOff>
      <xdr:row>88</xdr:row>
      <xdr:rowOff>400555</xdr:rowOff>
    </xdr:to>
    <xdr:cxnSp macro="">
      <xdr:nvCxnSpPr>
        <xdr:cNvPr id="727" name="Straight Arrow Connector 726">
          <a:extLst>
            <a:ext uri="{FF2B5EF4-FFF2-40B4-BE49-F238E27FC236}">
              <a16:creationId xmlns:a16="http://schemas.microsoft.com/office/drawing/2014/main" id="{E0C2EDED-E4C9-4AEB-93EB-FAEF1F6D1F13}"/>
            </a:ext>
          </a:extLst>
        </xdr:cNvPr>
        <xdr:cNvCxnSpPr/>
      </xdr:nvCxnSpPr>
      <xdr:spPr>
        <a:xfrm rot="16200000" flipH="1">
          <a:off x="24616756" y="4308017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143260</xdr:colOff>
      <xdr:row>88</xdr:row>
      <xdr:rowOff>77713</xdr:rowOff>
    </xdr:from>
    <xdr:to>
      <xdr:col>45</xdr:col>
      <xdr:colOff>417580</xdr:colOff>
      <xdr:row>88</xdr:row>
      <xdr:rowOff>352033</xdr:rowOff>
    </xdr:to>
    <xdr:grpSp>
      <xdr:nvGrpSpPr>
        <xdr:cNvPr id="728" name="Group 727">
          <a:extLst>
            <a:ext uri="{FF2B5EF4-FFF2-40B4-BE49-F238E27FC236}">
              <a16:creationId xmlns:a16="http://schemas.microsoft.com/office/drawing/2014/main" id="{5B722360-92C7-4EC7-A01C-68CDDD2AD9B1}"/>
            </a:ext>
          </a:extLst>
        </xdr:cNvPr>
        <xdr:cNvGrpSpPr/>
      </xdr:nvGrpSpPr>
      <xdr:grpSpPr>
        <a:xfrm rot="10800000">
          <a:off x="26328351" y="50064913"/>
          <a:ext cx="274320" cy="274320"/>
          <a:chOff x="1435150" y="15649161"/>
          <a:chExt cx="165861" cy="175460"/>
        </a:xfrm>
      </xdr:grpSpPr>
      <xdr:cxnSp macro="">
        <xdr:nvCxnSpPr>
          <xdr:cNvPr id="729" name="Straight Connector 728">
            <a:extLst>
              <a:ext uri="{FF2B5EF4-FFF2-40B4-BE49-F238E27FC236}">
                <a16:creationId xmlns:a16="http://schemas.microsoft.com/office/drawing/2014/main" id="{0FCB970C-A821-42E1-BDA9-23C474E73A0F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" name="Straight Arrow Connector 729">
            <a:extLst>
              <a:ext uri="{FF2B5EF4-FFF2-40B4-BE49-F238E27FC236}">
                <a16:creationId xmlns:a16="http://schemas.microsoft.com/office/drawing/2014/main" id="{19EFE0E5-2E96-4681-9800-1C525DCA479D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130799</xdr:colOff>
      <xdr:row>24</xdr:row>
      <xdr:rowOff>119152</xdr:rowOff>
    </xdr:from>
    <xdr:to>
      <xdr:col>47</xdr:col>
      <xdr:colOff>450839</xdr:colOff>
      <xdr:row>24</xdr:row>
      <xdr:rowOff>484912</xdr:rowOff>
    </xdr:to>
    <xdr:grpSp>
      <xdr:nvGrpSpPr>
        <xdr:cNvPr id="731" name="Group 730">
          <a:extLst>
            <a:ext uri="{FF2B5EF4-FFF2-40B4-BE49-F238E27FC236}">
              <a16:creationId xmlns:a16="http://schemas.microsoft.com/office/drawing/2014/main" id="{B79C84F2-C859-4520-A3D8-88246CFA4B05}"/>
            </a:ext>
          </a:extLst>
        </xdr:cNvPr>
        <xdr:cNvGrpSpPr/>
      </xdr:nvGrpSpPr>
      <xdr:grpSpPr>
        <a:xfrm rot="16200000">
          <a:off x="26874921" y="13192994"/>
          <a:ext cx="365760" cy="1483822"/>
          <a:chOff x="1418617" y="15324907"/>
          <a:chExt cx="259404" cy="1004743"/>
        </a:xfrm>
      </xdr:grpSpPr>
      <xdr:grpSp>
        <xdr:nvGrpSpPr>
          <xdr:cNvPr id="732" name="Group 731">
            <a:extLst>
              <a:ext uri="{FF2B5EF4-FFF2-40B4-BE49-F238E27FC236}">
                <a16:creationId xmlns:a16="http://schemas.microsoft.com/office/drawing/2014/main" id="{6F30A2FA-4F09-4C5E-9CC7-C02300559F99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737" name="Straight Connector 736">
              <a:extLst>
                <a:ext uri="{FF2B5EF4-FFF2-40B4-BE49-F238E27FC236}">
                  <a16:creationId xmlns:a16="http://schemas.microsoft.com/office/drawing/2014/main" id="{6F80C4E0-3E6C-4AEF-8F30-650754FE3E93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38" name="Straight Arrow Connector 737">
              <a:extLst>
                <a:ext uri="{FF2B5EF4-FFF2-40B4-BE49-F238E27FC236}">
                  <a16:creationId xmlns:a16="http://schemas.microsoft.com/office/drawing/2014/main" id="{7AC25572-891E-4E4F-9A45-3B0209BA1E1D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733" name="Group 732">
            <a:extLst>
              <a:ext uri="{FF2B5EF4-FFF2-40B4-BE49-F238E27FC236}">
                <a16:creationId xmlns:a16="http://schemas.microsoft.com/office/drawing/2014/main" id="{E53542E9-98A7-4865-A7F9-C0CB9C67399E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735" name="Straight Connector 734">
              <a:extLst>
                <a:ext uri="{FF2B5EF4-FFF2-40B4-BE49-F238E27FC236}">
                  <a16:creationId xmlns:a16="http://schemas.microsoft.com/office/drawing/2014/main" id="{13C3F759-8E75-4A0A-9369-992A7250875B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36" name="Straight Arrow Connector 735">
              <a:extLst>
                <a:ext uri="{FF2B5EF4-FFF2-40B4-BE49-F238E27FC236}">
                  <a16:creationId xmlns:a16="http://schemas.microsoft.com/office/drawing/2014/main" id="{147DDBAB-BA50-4DBA-901A-0DB0CC18E5FF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734" name="Straight Arrow Connector 733">
            <a:extLst>
              <a:ext uri="{FF2B5EF4-FFF2-40B4-BE49-F238E27FC236}">
                <a16:creationId xmlns:a16="http://schemas.microsoft.com/office/drawing/2014/main" id="{1E75D1E5-39FF-4027-9D51-33E23EC2FB71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104475</xdr:colOff>
      <xdr:row>24</xdr:row>
      <xdr:rowOff>121231</xdr:rowOff>
    </xdr:from>
    <xdr:to>
      <xdr:col>44</xdr:col>
      <xdr:colOff>470235</xdr:colOff>
      <xdr:row>26</xdr:row>
      <xdr:rowOff>441271</xdr:rowOff>
    </xdr:to>
    <xdr:grpSp>
      <xdr:nvGrpSpPr>
        <xdr:cNvPr id="739" name="Group 738">
          <a:extLst>
            <a:ext uri="{FF2B5EF4-FFF2-40B4-BE49-F238E27FC236}">
              <a16:creationId xmlns:a16="http://schemas.microsoft.com/office/drawing/2014/main" id="{151E3327-6A05-44AD-BC85-0903D517BC1F}"/>
            </a:ext>
          </a:extLst>
        </xdr:cNvPr>
        <xdr:cNvGrpSpPr/>
      </xdr:nvGrpSpPr>
      <xdr:grpSpPr>
        <a:xfrm>
          <a:off x="25707675" y="13754104"/>
          <a:ext cx="365760" cy="1456112"/>
          <a:chOff x="1418617" y="15324907"/>
          <a:chExt cx="259404" cy="1004743"/>
        </a:xfrm>
      </xdr:grpSpPr>
      <xdr:grpSp>
        <xdr:nvGrpSpPr>
          <xdr:cNvPr id="740" name="Group 739">
            <a:extLst>
              <a:ext uri="{FF2B5EF4-FFF2-40B4-BE49-F238E27FC236}">
                <a16:creationId xmlns:a16="http://schemas.microsoft.com/office/drawing/2014/main" id="{1903F714-3226-41C2-9FEE-7EC5D12FC7D5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745" name="Straight Connector 744">
              <a:extLst>
                <a:ext uri="{FF2B5EF4-FFF2-40B4-BE49-F238E27FC236}">
                  <a16:creationId xmlns:a16="http://schemas.microsoft.com/office/drawing/2014/main" id="{09604CD4-A849-4290-B28C-23DEF44E86B8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46" name="Straight Arrow Connector 745">
              <a:extLst>
                <a:ext uri="{FF2B5EF4-FFF2-40B4-BE49-F238E27FC236}">
                  <a16:creationId xmlns:a16="http://schemas.microsoft.com/office/drawing/2014/main" id="{F389FAB5-39C8-4D45-AE3D-FD6C5BF9425B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741" name="Group 740">
            <a:extLst>
              <a:ext uri="{FF2B5EF4-FFF2-40B4-BE49-F238E27FC236}">
                <a16:creationId xmlns:a16="http://schemas.microsoft.com/office/drawing/2014/main" id="{135500F7-8960-4AB5-85E1-30831CA9764C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743" name="Straight Connector 742">
              <a:extLst>
                <a:ext uri="{FF2B5EF4-FFF2-40B4-BE49-F238E27FC236}">
                  <a16:creationId xmlns:a16="http://schemas.microsoft.com/office/drawing/2014/main" id="{465646FD-86E8-45AB-AE39-92A55B71548F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44" name="Straight Arrow Connector 743">
              <a:extLst>
                <a:ext uri="{FF2B5EF4-FFF2-40B4-BE49-F238E27FC236}">
                  <a16:creationId xmlns:a16="http://schemas.microsoft.com/office/drawing/2014/main" id="{5421974E-3D7D-47C1-B165-52FA48372300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742" name="Straight Arrow Connector 741">
            <a:extLst>
              <a:ext uri="{FF2B5EF4-FFF2-40B4-BE49-F238E27FC236}">
                <a16:creationId xmlns:a16="http://schemas.microsoft.com/office/drawing/2014/main" id="{DDDAF261-A4B1-4A5A-B7C7-BDB76196B368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89235</xdr:colOff>
      <xdr:row>23</xdr:row>
      <xdr:rowOff>94907</xdr:rowOff>
    </xdr:from>
    <xdr:to>
      <xdr:col>44</xdr:col>
      <xdr:colOff>409275</xdr:colOff>
      <xdr:row>23</xdr:row>
      <xdr:rowOff>460667</xdr:rowOff>
    </xdr:to>
    <xdr:grpSp>
      <xdr:nvGrpSpPr>
        <xdr:cNvPr id="747" name="Group 746">
          <a:extLst>
            <a:ext uri="{FF2B5EF4-FFF2-40B4-BE49-F238E27FC236}">
              <a16:creationId xmlns:a16="http://schemas.microsoft.com/office/drawing/2014/main" id="{0C948325-08FC-49CD-BBDB-60CDA27BA05B}"/>
            </a:ext>
          </a:extLst>
        </xdr:cNvPr>
        <xdr:cNvGrpSpPr/>
      </xdr:nvGrpSpPr>
      <xdr:grpSpPr>
        <a:xfrm rot="5400000">
          <a:off x="25087684" y="12600712"/>
          <a:ext cx="365760" cy="1483822"/>
          <a:chOff x="1418617" y="15324907"/>
          <a:chExt cx="259404" cy="1004743"/>
        </a:xfrm>
      </xdr:grpSpPr>
      <xdr:grpSp>
        <xdr:nvGrpSpPr>
          <xdr:cNvPr id="748" name="Group 747">
            <a:extLst>
              <a:ext uri="{FF2B5EF4-FFF2-40B4-BE49-F238E27FC236}">
                <a16:creationId xmlns:a16="http://schemas.microsoft.com/office/drawing/2014/main" id="{8B9D1597-2ADF-4DE3-BE8E-81BF530391F7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753" name="Straight Connector 752">
              <a:extLst>
                <a:ext uri="{FF2B5EF4-FFF2-40B4-BE49-F238E27FC236}">
                  <a16:creationId xmlns:a16="http://schemas.microsoft.com/office/drawing/2014/main" id="{355BC395-3AA3-4D39-AF45-2277F1E2672E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54" name="Straight Arrow Connector 753">
              <a:extLst>
                <a:ext uri="{FF2B5EF4-FFF2-40B4-BE49-F238E27FC236}">
                  <a16:creationId xmlns:a16="http://schemas.microsoft.com/office/drawing/2014/main" id="{2BC25C53-30BB-4AE0-92C2-823162F1C993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749" name="Group 748">
            <a:extLst>
              <a:ext uri="{FF2B5EF4-FFF2-40B4-BE49-F238E27FC236}">
                <a16:creationId xmlns:a16="http://schemas.microsoft.com/office/drawing/2014/main" id="{C1A062FC-E81D-473D-9D36-D44E2D3A10FB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751" name="Straight Connector 750">
              <a:extLst>
                <a:ext uri="{FF2B5EF4-FFF2-40B4-BE49-F238E27FC236}">
                  <a16:creationId xmlns:a16="http://schemas.microsoft.com/office/drawing/2014/main" id="{CEF2096A-D024-4B21-AE13-2D6256492AD8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52" name="Straight Arrow Connector 751">
              <a:extLst>
                <a:ext uri="{FF2B5EF4-FFF2-40B4-BE49-F238E27FC236}">
                  <a16:creationId xmlns:a16="http://schemas.microsoft.com/office/drawing/2014/main" id="{B3BDB966-7AD9-4333-9CE4-4822312E5A7A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750" name="Straight Arrow Connector 749">
            <a:extLst>
              <a:ext uri="{FF2B5EF4-FFF2-40B4-BE49-F238E27FC236}">
                <a16:creationId xmlns:a16="http://schemas.microsoft.com/office/drawing/2014/main" id="{20BBB453-BB9A-44EC-AC83-BB0B8C5EB14A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97548</xdr:colOff>
      <xdr:row>21</xdr:row>
      <xdr:rowOff>131621</xdr:rowOff>
    </xdr:from>
    <xdr:to>
      <xdr:col>45</xdr:col>
      <xdr:colOff>463308</xdr:colOff>
      <xdr:row>23</xdr:row>
      <xdr:rowOff>451661</xdr:rowOff>
    </xdr:to>
    <xdr:grpSp>
      <xdr:nvGrpSpPr>
        <xdr:cNvPr id="755" name="Group 754">
          <a:extLst>
            <a:ext uri="{FF2B5EF4-FFF2-40B4-BE49-F238E27FC236}">
              <a16:creationId xmlns:a16="http://schemas.microsoft.com/office/drawing/2014/main" id="{5AA9E675-1DCD-4710-816E-4BF88ADF302E}"/>
            </a:ext>
          </a:extLst>
        </xdr:cNvPr>
        <xdr:cNvGrpSpPr/>
      </xdr:nvGrpSpPr>
      <xdr:grpSpPr>
        <a:xfrm rot="10800000">
          <a:off x="26282639" y="12060385"/>
          <a:ext cx="365760" cy="1456112"/>
          <a:chOff x="1418617" y="15324907"/>
          <a:chExt cx="259404" cy="1004743"/>
        </a:xfrm>
      </xdr:grpSpPr>
      <xdr:grpSp>
        <xdr:nvGrpSpPr>
          <xdr:cNvPr id="756" name="Group 755">
            <a:extLst>
              <a:ext uri="{FF2B5EF4-FFF2-40B4-BE49-F238E27FC236}">
                <a16:creationId xmlns:a16="http://schemas.microsoft.com/office/drawing/2014/main" id="{CECF184E-F16F-4661-B4B5-203AC843097A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761" name="Straight Connector 760">
              <a:extLst>
                <a:ext uri="{FF2B5EF4-FFF2-40B4-BE49-F238E27FC236}">
                  <a16:creationId xmlns:a16="http://schemas.microsoft.com/office/drawing/2014/main" id="{13D22369-2F05-4C57-A521-295B5B0CB9CF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62" name="Straight Arrow Connector 761">
              <a:extLst>
                <a:ext uri="{FF2B5EF4-FFF2-40B4-BE49-F238E27FC236}">
                  <a16:creationId xmlns:a16="http://schemas.microsoft.com/office/drawing/2014/main" id="{01B846CA-D9EA-496D-9E40-EEAA738E5BBD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757" name="Group 756">
            <a:extLst>
              <a:ext uri="{FF2B5EF4-FFF2-40B4-BE49-F238E27FC236}">
                <a16:creationId xmlns:a16="http://schemas.microsoft.com/office/drawing/2014/main" id="{50343D66-2913-4B57-A2BC-0EA61C2A4389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759" name="Straight Connector 758">
              <a:extLst>
                <a:ext uri="{FF2B5EF4-FFF2-40B4-BE49-F238E27FC236}">
                  <a16:creationId xmlns:a16="http://schemas.microsoft.com/office/drawing/2014/main" id="{8CCAD3A9-B579-4826-A6EA-E1633EE1AEDD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60" name="Straight Arrow Connector 759">
              <a:extLst>
                <a:ext uri="{FF2B5EF4-FFF2-40B4-BE49-F238E27FC236}">
                  <a16:creationId xmlns:a16="http://schemas.microsoft.com/office/drawing/2014/main" id="{2F43ACFC-505A-4D9C-AB6A-37B8529E2EC5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758" name="Straight Arrow Connector 757">
            <a:extLst>
              <a:ext uri="{FF2B5EF4-FFF2-40B4-BE49-F238E27FC236}">
                <a16:creationId xmlns:a16="http://schemas.microsoft.com/office/drawing/2014/main" id="{84B74DE4-C740-4AAC-9ECD-CEABAC97DF73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41</xdr:col>
      <xdr:colOff>121227</xdr:colOff>
      <xdr:row>24</xdr:row>
      <xdr:rowOff>0</xdr:rowOff>
    </xdr:from>
    <xdr:to>
      <xdr:col>48</xdr:col>
      <xdr:colOff>242454</xdr:colOff>
      <xdr:row>24</xdr:row>
      <xdr:rowOff>0</xdr:rowOff>
    </xdr:to>
    <xdr:cxnSp macro="">
      <xdr:nvCxnSpPr>
        <xdr:cNvPr id="763" name="Straight Connector 762">
          <a:extLst>
            <a:ext uri="{FF2B5EF4-FFF2-40B4-BE49-F238E27FC236}">
              <a16:creationId xmlns:a16="http://schemas.microsoft.com/office/drawing/2014/main" id="{4E455A1A-8CF0-49F3-B12A-1AF8CCBA603C}"/>
            </a:ext>
          </a:extLst>
        </xdr:cNvPr>
        <xdr:cNvCxnSpPr/>
      </xdr:nvCxnSpPr>
      <xdr:spPr>
        <a:xfrm flipV="1">
          <a:off x="23552727" y="18859500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546530</xdr:colOff>
      <xdr:row>23</xdr:row>
      <xdr:rowOff>343295</xdr:rowOff>
    </xdr:from>
    <xdr:to>
      <xdr:col>51</xdr:col>
      <xdr:colOff>190499</xdr:colOff>
      <xdr:row>24</xdr:row>
      <xdr:rowOff>34636</xdr:rowOff>
    </xdr:to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593A8638-7874-489E-93BC-E898D2A88B4E}"/>
            </a:ext>
          </a:extLst>
        </xdr:cNvPr>
        <xdr:cNvSpPr txBox="1"/>
      </xdr:nvSpPr>
      <xdr:spPr>
        <a:xfrm>
          <a:off x="27978530" y="13487795"/>
          <a:ext cx="1358469" cy="262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Shaw's Entrance</a:t>
          </a:r>
        </a:p>
      </xdr:txBody>
    </xdr:sp>
    <xdr:clientData/>
  </xdr:twoCellAnchor>
  <xdr:twoCellAnchor>
    <xdr:from>
      <xdr:col>39</xdr:col>
      <xdr:colOff>17318</xdr:colOff>
      <xdr:row>23</xdr:row>
      <xdr:rowOff>308659</xdr:rowOff>
    </xdr:from>
    <xdr:to>
      <xdr:col>41</xdr:col>
      <xdr:colOff>342901</xdr:colOff>
      <xdr:row>24</xdr:row>
      <xdr:rowOff>51955</xdr:rowOff>
    </xdr:to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11D57FC3-877C-4F46-87A7-1F699A99535A}"/>
            </a:ext>
          </a:extLst>
        </xdr:cNvPr>
        <xdr:cNvSpPr txBox="1"/>
      </xdr:nvSpPr>
      <xdr:spPr>
        <a:xfrm>
          <a:off x="22305818" y="13453159"/>
          <a:ext cx="1468583" cy="3147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Starbucks Entrance</a:t>
          </a:r>
        </a:p>
      </xdr:txBody>
    </xdr:sp>
    <xdr:clientData/>
  </xdr:twoCellAnchor>
  <xdr:twoCellAnchor>
    <xdr:from>
      <xdr:col>46</xdr:col>
      <xdr:colOff>262545</xdr:colOff>
      <xdr:row>28</xdr:row>
      <xdr:rowOff>79700</xdr:rowOff>
    </xdr:from>
    <xdr:to>
      <xdr:col>46</xdr:col>
      <xdr:colOff>262545</xdr:colOff>
      <xdr:row>28</xdr:row>
      <xdr:rowOff>445460</xdr:rowOff>
    </xdr:to>
    <xdr:cxnSp macro="">
      <xdr:nvCxnSpPr>
        <xdr:cNvPr id="770" name="Straight Arrow Connector 769">
          <a:extLst>
            <a:ext uri="{FF2B5EF4-FFF2-40B4-BE49-F238E27FC236}">
              <a16:creationId xmlns:a16="http://schemas.microsoft.com/office/drawing/2014/main" id="{E915AB99-4060-43D4-AB39-B1042655FCE5}"/>
            </a:ext>
          </a:extLst>
        </xdr:cNvPr>
        <xdr:cNvCxnSpPr/>
      </xdr:nvCxnSpPr>
      <xdr:spPr>
        <a:xfrm rot="5400000" flipH="1">
          <a:off x="26368665" y="8835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32</xdr:row>
      <xdr:rowOff>110872</xdr:rowOff>
    </xdr:from>
    <xdr:to>
      <xdr:col>46</xdr:col>
      <xdr:colOff>276400</xdr:colOff>
      <xdr:row>32</xdr:row>
      <xdr:rowOff>476632</xdr:rowOff>
    </xdr:to>
    <xdr:cxnSp macro="">
      <xdr:nvCxnSpPr>
        <xdr:cNvPr id="771" name="Straight Arrow Connector 770">
          <a:extLst>
            <a:ext uri="{FF2B5EF4-FFF2-40B4-BE49-F238E27FC236}">
              <a16:creationId xmlns:a16="http://schemas.microsoft.com/office/drawing/2014/main" id="{4DDBF127-044D-407D-B9E8-5331788B8D45}"/>
            </a:ext>
          </a:extLst>
        </xdr:cNvPr>
        <xdr:cNvCxnSpPr/>
      </xdr:nvCxnSpPr>
      <xdr:spPr>
        <a:xfrm rot="5400000" flipH="1">
          <a:off x="26382520" y="11152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32</xdr:row>
      <xdr:rowOff>124726</xdr:rowOff>
    </xdr:from>
    <xdr:to>
      <xdr:col>43</xdr:col>
      <xdr:colOff>255618</xdr:colOff>
      <xdr:row>32</xdr:row>
      <xdr:rowOff>490486</xdr:rowOff>
    </xdr:to>
    <xdr:cxnSp macro="">
      <xdr:nvCxnSpPr>
        <xdr:cNvPr id="772" name="Straight Arrow Connector 771">
          <a:extLst>
            <a:ext uri="{FF2B5EF4-FFF2-40B4-BE49-F238E27FC236}">
              <a16:creationId xmlns:a16="http://schemas.microsoft.com/office/drawing/2014/main" id="{143D9785-6B1F-4044-AAB7-482252B6BC1C}"/>
            </a:ext>
          </a:extLst>
        </xdr:cNvPr>
        <xdr:cNvCxnSpPr/>
      </xdr:nvCxnSpPr>
      <xdr:spPr>
        <a:xfrm rot="16200000" flipH="1">
          <a:off x="24647238" y="11166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28</xdr:row>
      <xdr:rowOff>34672</xdr:rowOff>
    </xdr:from>
    <xdr:to>
      <xdr:col>43</xdr:col>
      <xdr:colOff>286791</xdr:colOff>
      <xdr:row>28</xdr:row>
      <xdr:rowOff>400432</xdr:rowOff>
    </xdr:to>
    <xdr:cxnSp macro="">
      <xdr:nvCxnSpPr>
        <xdr:cNvPr id="773" name="Straight Arrow Connector 772">
          <a:extLst>
            <a:ext uri="{FF2B5EF4-FFF2-40B4-BE49-F238E27FC236}">
              <a16:creationId xmlns:a16="http://schemas.microsoft.com/office/drawing/2014/main" id="{72077C37-7B5E-4A43-830F-16D8E2A98231}"/>
            </a:ext>
          </a:extLst>
        </xdr:cNvPr>
        <xdr:cNvCxnSpPr/>
      </xdr:nvCxnSpPr>
      <xdr:spPr>
        <a:xfrm rot="16200000" flipH="1">
          <a:off x="24678411" y="8790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322135</xdr:colOff>
      <xdr:row>27</xdr:row>
      <xdr:rowOff>295793</xdr:rowOff>
    </xdr:from>
    <xdr:to>
      <xdr:col>13</xdr:col>
      <xdr:colOff>528848</xdr:colOff>
      <xdr:row>27</xdr:row>
      <xdr:rowOff>514665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54AB15F-9739-46BE-9D6C-3E76A7ECF9E1}"/>
            </a:ext>
          </a:extLst>
        </xdr:cNvPr>
        <xdr:cNvSpPr txBox="1"/>
      </xdr:nvSpPr>
      <xdr:spPr>
        <a:xfrm>
          <a:off x="6608635" y="6010793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Bucknam Road</a:t>
          </a:r>
        </a:p>
        <a:p>
          <a:endParaRPr lang="en-US" sz="1100">
            <a:solidFill>
              <a:schemeClr val="accent1"/>
            </a:solidFill>
          </a:endParaRPr>
        </a:p>
      </xdr:txBody>
    </xdr:sp>
    <xdr:clientData/>
  </xdr:twoCellAnchor>
  <xdr:twoCellAnchor>
    <xdr:from>
      <xdr:col>3</xdr:col>
      <xdr:colOff>0</xdr:colOff>
      <xdr:row>28</xdr:row>
      <xdr:rowOff>0</xdr:rowOff>
    </xdr:from>
    <xdr:to>
      <xdr:col>50</xdr:col>
      <xdr:colOff>34636</xdr:colOff>
      <xdr:row>28</xdr:row>
      <xdr:rowOff>2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7F42416-4BE0-41D8-A44A-32B119647E0C}"/>
            </a:ext>
          </a:extLst>
        </xdr:cNvPr>
        <xdr:cNvCxnSpPr/>
      </xdr:nvCxnSpPr>
      <xdr:spPr>
        <a:xfrm flipV="1">
          <a:off x="1714500" y="6286500"/>
          <a:ext cx="26895136" cy="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130799</xdr:colOff>
      <xdr:row>28</xdr:row>
      <xdr:rowOff>119152</xdr:rowOff>
    </xdr:from>
    <xdr:to>
      <xdr:col>8</xdr:col>
      <xdr:colOff>450839</xdr:colOff>
      <xdr:row>28</xdr:row>
      <xdr:rowOff>484912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0D224CB9-06F6-4DC3-9729-B9E883571C35}"/>
            </a:ext>
          </a:extLst>
        </xdr:cNvPr>
        <xdr:cNvGrpSpPr/>
      </xdr:nvGrpSpPr>
      <xdr:grpSpPr>
        <a:xfrm rot="16200000">
          <a:off x="4241789" y="15553462"/>
          <a:ext cx="365760" cy="1501140"/>
          <a:chOff x="1418617" y="15324907"/>
          <a:chExt cx="259404" cy="1004743"/>
        </a:xfrm>
      </xdr:grpSpPr>
      <xdr:grpSp>
        <xdr:nvGrpSpPr>
          <xdr:cNvPr id="5" name="Group 4">
            <a:extLst>
              <a:ext uri="{FF2B5EF4-FFF2-40B4-BE49-F238E27FC236}">
                <a16:creationId xmlns:a16="http://schemas.microsoft.com/office/drawing/2014/main" id="{13A9095F-F81D-4824-B45A-D7CD75EBCCA3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0" name="Straight Connector 9">
              <a:extLst>
                <a:ext uri="{FF2B5EF4-FFF2-40B4-BE49-F238E27FC236}">
                  <a16:creationId xmlns:a16="http://schemas.microsoft.com/office/drawing/2014/main" id="{4208220C-A9F6-47B9-AFC6-7A2CFAAFD47F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" name="Straight Arrow Connector 10">
              <a:extLst>
                <a:ext uri="{FF2B5EF4-FFF2-40B4-BE49-F238E27FC236}">
                  <a16:creationId xmlns:a16="http://schemas.microsoft.com/office/drawing/2014/main" id="{7F307176-86F5-4AEE-810B-500AC50CBF26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6" name="Group 5">
            <a:extLst>
              <a:ext uri="{FF2B5EF4-FFF2-40B4-BE49-F238E27FC236}">
                <a16:creationId xmlns:a16="http://schemas.microsoft.com/office/drawing/2014/main" id="{99977A70-DFBC-4A60-9BEF-279FFA4841BA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8" name="Straight Connector 7">
              <a:extLst>
                <a:ext uri="{FF2B5EF4-FFF2-40B4-BE49-F238E27FC236}">
                  <a16:creationId xmlns:a16="http://schemas.microsoft.com/office/drawing/2014/main" id="{A957E6E8-DB38-4176-AE56-0A9EBBFBA8DD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" name="Straight Arrow Connector 8">
              <a:extLst>
                <a:ext uri="{FF2B5EF4-FFF2-40B4-BE49-F238E27FC236}">
                  <a16:creationId xmlns:a16="http://schemas.microsoft.com/office/drawing/2014/main" id="{E47670CC-BD04-4EA9-8EF3-A65B49F6B67D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7" name="Straight Arrow Connector 6">
            <a:extLst>
              <a:ext uri="{FF2B5EF4-FFF2-40B4-BE49-F238E27FC236}">
                <a16:creationId xmlns:a16="http://schemas.microsoft.com/office/drawing/2014/main" id="{39E242D2-970A-41BD-BC50-4965E21C347E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173742</xdr:colOff>
      <xdr:row>53</xdr:row>
      <xdr:rowOff>133007</xdr:rowOff>
    </xdr:from>
    <xdr:to>
      <xdr:col>5</xdr:col>
      <xdr:colOff>448062</xdr:colOff>
      <xdr:row>53</xdr:row>
      <xdr:rowOff>407327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06544015-1864-4374-9E76-F4F949F45BFF}"/>
            </a:ext>
          </a:extLst>
        </xdr:cNvPr>
        <xdr:cNvGrpSpPr/>
      </xdr:nvGrpSpPr>
      <xdr:grpSpPr>
        <a:xfrm rot="5400000">
          <a:off x="3126492" y="30422507"/>
          <a:ext cx="274320" cy="274320"/>
          <a:chOff x="1435150" y="15649161"/>
          <a:chExt cx="165861" cy="175460"/>
        </a:xfrm>
      </xdr:grpSpPr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9150F6C6-891D-4E22-890C-5BAA3F41D5AE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Arrow Connector 13">
            <a:extLst>
              <a:ext uri="{FF2B5EF4-FFF2-40B4-BE49-F238E27FC236}">
                <a16:creationId xmlns:a16="http://schemas.microsoft.com/office/drawing/2014/main" id="{3C15048F-5BB3-4E08-B964-C898A62E9DD9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143016</xdr:colOff>
      <xdr:row>52</xdr:row>
      <xdr:rowOff>86467</xdr:rowOff>
    </xdr:from>
    <xdr:to>
      <xdr:col>6</xdr:col>
      <xdr:colOff>417336</xdr:colOff>
      <xdr:row>52</xdr:row>
      <xdr:rowOff>360787</xdr:rowOff>
    </xdr:to>
    <xdr:grpSp>
      <xdr:nvGrpSpPr>
        <xdr:cNvPr id="15" name="Group 14">
          <a:extLst>
            <a:ext uri="{FF2B5EF4-FFF2-40B4-BE49-F238E27FC236}">
              <a16:creationId xmlns:a16="http://schemas.microsoft.com/office/drawing/2014/main" id="{EE2FE620-B89B-458D-B0AE-92391C3674A2}"/>
            </a:ext>
          </a:extLst>
        </xdr:cNvPr>
        <xdr:cNvGrpSpPr/>
      </xdr:nvGrpSpPr>
      <xdr:grpSpPr>
        <a:xfrm rot="10800000">
          <a:off x="3686316" y="29804467"/>
          <a:ext cx="274320" cy="274320"/>
          <a:chOff x="1486220" y="16408581"/>
          <a:chExt cx="171621" cy="176419"/>
        </a:xfrm>
      </xdr:grpSpPr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7BD94F74-05C2-4F31-BCDD-13ADD8BAB549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Straight Arrow Connector 16">
            <a:extLst>
              <a:ext uri="{FF2B5EF4-FFF2-40B4-BE49-F238E27FC236}">
                <a16:creationId xmlns:a16="http://schemas.microsoft.com/office/drawing/2014/main" id="{D6A241D0-CDA0-454B-9804-80DAFC647D5D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7</xdr:col>
      <xdr:colOff>206050</xdr:colOff>
      <xdr:row>54</xdr:row>
      <xdr:rowOff>218771</xdr:rowOff>
    </xdr:from>
    <xdr:to>
      <xdr:col>7</xdr:col>
      <xdr:colOff>432963</xdr:colOff>
      <xdr:row>54</xdr:row>
      <xdr:rowOff>442143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A8F83F3D-5FB1-4909-A091-5C0317039078}"/>
            </a:ext>
          </a:extLst>
        </xdr:cNvPr>
        <xdr:cNvGrpSpPr/>
      </xdr:nvGrpSpPr>
      <xdr:grpSpPr>
        <a:xfrm rot="16200000">
          <a:off x="4341671" y="31078000"/>
          <a:ext cx="223372" cy="226913"/>
          <a:chOff x="1486220" y="16408581"/>
          <a:chExt cx="171621" cy="176419"/>
        </a:xfrm>
      </xdr:grpSpPr>
      <xdr:cxnSp macro="">
        <xdr:nvCxnSpPr>
          <xdr:cNvPr id="19" name="Straight Connector 18">
            <a:extLst>
              <a:ext uri="{FF2B5EF4-FFF2-40B4-BE49-F238E27FC236}">
                <a16:creationId xmlns:a16="http://schemas.microsoft.com/office/drawing/2014/main" id="{6C4DCAD8-69A6-4678-A79C-5779CDC50C26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Straight Arrow Connector 19">
            <a:extLst>
              <a:ext uri="{FF2B5EF4-FFF2-40B4-BE49-F238E27FC236}">
                <a16:creationId xmlns:a16="http://schemas.microsoft.com/office/drawing/2014/main" id="{CFEEBA2C-6236-4114-A7D9-0A1E0B31F408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103910</xdr:colOff>
      <xdr:row>26</xdr:row>
      <xdr:rowOff>252189</xdr:rowOff>
    </xdr:from>
    <xdr:to>
      <xdr:col>10</xdr:col>
      <xdr:colOff>469670</xdr:colOff>
      <xdr:row>26</xdr:row>
      <xdr:rowOff>252189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AA1E7758-34F3-4EA5-9BC1-F91E394357AD}"/>
            </a:ext>
          </a:extLst>
        </xdr:cNvPr>
        <xdr:cNvCxnSpPr/>
      </xdr:nvCxnSpPr>
      <xdr:spPr>
        <a:xfrm flipH="1">
          <a:off x="5818910" y="5395689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190500</xdr:rowOff>
    </xdr:from>
    <xdr:to>
      <xdr:col>6</xdr:col>
      <xdr:colOff>2</xdr:colOff>
      <xdr:row>68</xdr:row>
      <xdr:rowOff>34636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1BF8F1AE-70EB-450E-8483-CA25CF4B3348}"/>
            </a:ext>
          </a:extLst>
        </xdr:cNvPr>
        <xdr:cNvCxnSpPr>
          <a:cxnSpLocks/>
        </xdr:cNvCxnSpPr>
      </xdr:nvCxnSpPr>
      <xdr:spPr>
        <a:xfrm flipH="1">
          <a:off x="3429000" y="4191000"/>
          <a:ext cx="2" cy="2499013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104475</xdr:colOff>
      <xdr:row>28</xdr:row>
      <xdr:rowOff>121231</xdr:rowOff>
    </xdr:from>
    <xdr:to>
      <xdr:col>5</xdr:col>
      <xdr:colOff>470235</xdr:colOff>
      <xdr:row>30</xdr:row>
      <xdr:rowOff>441271</xdr:rowOff>
    </xdr:to>
    <xdr:grpSp>
      <xdr:nvGrpSpPr>
        <xdr:cNvPr id="23" name="Group 22">
          <a:extLst>
            <a:ext uri="{FF2B5EF4-FFF2-40B4-BE49-F238E27FC236}">
              <a16:creationId xmlns:a16="http://schemas.microsoft.com/office/drawing/2014/main" id="{3B5FEFEA-E403-4F97-909A-ED9BF7B423FF}"/>
            </a:ext>
          </a:extLst>
        </xdr:cNvPr>
        <xdr:cNvGrpSpPr/>
      </xdr:nvGrpSpPr>
      <xdr:grpSpPr>
        <a:xfrm>
          <a:off x="3057225" y="16123231"/>
          <a:ext cx="365760" cy="1463040"/>
          <a:chOff x="1418617" y="15324907"/>
          <a:chExt cx="259404" cy="1004743"/>
        </a:xfrm>
      </xdr:grpSpPr>
      <xdr:grpSp>
        <xdr:nvGrpSpPr>
          <xdr:cNvPr id="24" name="Group 23">
            <a:extLst>
              <a:ext uri="{FF2B5EF4-FFF2-40B4-BE49-F238E27FC236}">
                <a16:creationId xmlns:a16="http://schemas.microsoft.com/office/drawing/2014/main" id="{DCAB0698-E1AC-40D6-A1DE-E130A3D66CC8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9" name="Straight Connector 28">
              <a:extLst>
                <a:ext uri="{FF2B5EF4-FFF2-40B4-BE49-F238E27FC236}">
                  <a16:creationId xmlns:a16="http://schemas.microsoft.com/office/drawing/2014/main" id="{EF3F9B9D-5DA1-4975-99A4-13DA3BFB2BDF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0" name="Straight Arrow Connector 29">
              <a:extLst>
                <a:ext uri="{FF2B5EF4-FFF2-40B4-BE49-F238E27FC236}">
                  <a16:creationId xmlns:a16="http://schemas.microsoft.com/office/drawing/2014/main" id="{AF19FCCF-64B3-408D-92CD-D2257E5C3FE3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5" name="Group 24">
            <a:extLst>
              <a:ext uri="{FF2B5EF4-FFF2-40B4-BE49-F238E27FC236}">
                <a16:creationId xmlns:a16="http://schemas.microsoft.com/office/drawing/2014/main" id="{08BEC06A-7A9C-4293-B719-E7F632A9E7F4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7" name="Straight Connector 26">
              <a:extLst>
                <a:ext uri="{FF2B5EF4-FFF2-40B4-BE49-F238E27FC236}">
                  <a16:creationId xmlns:a16="http://schemas.microsoft.com/office/drawing/2014/main" id="{024C9212-F607-4BFA-9E47-29840C0BC030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8" name="Straight Arrow Connector 27">
              <a:extLst>
                <a:ext uri="{FF2B5EF4-FFF2-40B4-BE49-F238E27FC236}">
                  <a16:creationId xmlns:a16="http://schemas.microsoft.com/office/drawing/2014/main" id="{81678223-39B0-45FE-AF8C-3EB8E730A973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6" name="Straight Arrow Connector 25">
            <a:extLst>
              <a:ext uri="{FF2B5EF4-FFF2-40B4-BE49-F238E27FC236}">
                <a16:creationId xmlns:a16="http://schemas.microsoft.com/office/drawing/2014/main" id="{05CE0296-66EA-4AA2-8CD8-924DB0EE67F7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89235</xdr:colOff>
      <xdr:row>27</xdr:row>
      <xdr:rowOff>94907</xdr:rowOff>
    </xdr:from>
    <xdr:to>
      <xdr:col>5</xdr:col>
      <xdr:colOff>409275</xdr:colOff>
      <xdr:row>27</xdr:row>
      <xdr:rowOff>460667</xdr:rowOff>
    </xdr:to>
    <xdr:grpSp>
      <xdr:nvGrpSpPr>
        <xdr:cNvPr id="31" name="Group 30">
          <a:extLst>
            <a:ext uri="{FF2B5EF4-FFF2-40B4-BE49-F238E27FC236}">
              <a16:creationId xmlns:a16="http://schemas.microsoft.com/office/drawing/2014/main" id="{7984FDC2-38D6-452C-B22F-509A68E9923B}"/>
            </a:ext>
          </a:extLst>
        </xdr:cNvPr>
        <xdr:cNvGrpSpPr/>
      </xdr:nvGrpSpPr>
      <xdr:grpSpPr>
        <a:xfrm rot="5400000">
          <a:off x="2428575" y="14957717"/>
          <a:ext cx="365760" cy="1501140"/>
          <a:chOff x="1418617" y="15324907"/>
          <a:chExt cx="259404" cy="1004743"/>
        </a:xfrm>
      </xdr:grpSpPr>
      <xdr:grpSp>
        <xdr:nvGrpSpPr>
          <xdr:cNvPr id="32" name="Group 31">
            <a:extLst>
              <a:ext uri="{FF2B5EF4-FFF2-40B4-BE49-F238E27FC236}">
                <a16:creationId xmlns:a16="http://schemas.microsoft.com/office/drawing/2014/main" id="{F318B7CC-DC69-43FC-BB26-4E5DA079DE07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7" name="Straight Connector 36">
              <a:extLst>
                <a:ext uri="{FF2B5EF4-FFF2-40B4-BE49-F238E27FC236}">
                  <a16:creationId xmlns:a16="http://schemas.microsoft.com/office/drawing/2014/main" id="{3DC4DAFC-C487-4A5E-AC5C-503861833936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8" name="Straight Arrow Connector 37">
              <a:extLst>
                <a:ext uri="{FF2B5EF4-FFF2-40B4-BE49-F238E27FC236}">
                  <a16:creationId xmlns:a16="http://schemas.microsoft.com/office/drawing/2014/main" id="{D070CE75-E6EF-471B-934D-2D44DC6A0EA4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3" name="Group 32">
            <a:extLst>
              <a:ext uri="{FF2B5EF4-FFF2-40B4-BE49-F238E27FC236}">
                <a16:creationId xmlns:a16="http://schemas.microsoft.com/office/drawing/2014/main" id="{C0FF3E9C-120A-4095-A330-6AA43EF5D513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5" name="Straight Connector 34">
              <a:extLst>
                <a:ext uri="{FF2B5EF4-FFF2-40B4-BE49-F238E27FC236}">
                  <a16:creationId xmlns:a16="http://schemas.microsoft.com/office/drawing/2014/main" id="{28BE674D-2BF4-47EC-B81A-116543D823C7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6" name="Straight Arrow Connector 35">
              <a:extLst>
                <a:ext uri="{FF2B5EF4-FFF2-40B4-BE49-F238E27FC236}">
                  <a16:creationId xmlns:a16="http://schemas.microsoft.com/office/drawing/2014/main" id="{406721E2-A1E3-4C1A-B5FA-0176D576BE24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4" name="Straight Arrow Connector 33">
            <a:extLst>
              <a:ext uri="{FF2B5EF4-FFF2-40B4-BE49-F238E27FC236}">
                <a16:creationId xmlns:a16="http://schemas.microsoft.com/office/drawing/2014/main" id="{10E01604-5EA5-440F-9C3F-95A59FA30D64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97548</xdr:colOff>
      <xdr:row>25</xdr:row>
      <xdr:rowOff>131621</xdr:rowOff>
    </xdr:from>
    <xdr:to>
      <xdr:col>6</xdr:col>
      <xdr:colOff>463308</xdr:colOff>
      <xdr:row>27</xdr:row>
      <xdr:rowOff>451661</xdr:rowOff>
    </xdr:to>
    <xdr:grpSp>
      <xdr:nvGrpSpPr>
        <xdr:cNvPr id="39" name="Group 38">
          <a:extLst>
            <a:ext uri="{FF2B5EF4-FFF2-40B4-BE49-F238E27FC236}">
              <a16:creationId xmlns:a16="http://schemas.microsoft.com/office/drawing/2014/main" id="{33ADC494-456F-4297-B1F4-6DF7C8A5B355}"/>
            </a:ext>
          </a:extLst>
        </xdr:cNvPr>
        <xdr:cNvGrpSpPr/>
      </xdr:nvGrpSpPr>
      <xdr:grpSpPr>
        <a:xfrm rot="10800000">
          <a:off x="3640848" y="14419121"/>
          <a:ext cx="365760" cy="1463040"/>
          <a:chOff x="1418617" y="15324907"/>
          <a:chExt cx="259404" cy="1004743"/>
        </a:xfrm>
      </xdr:grpSpPr>
      <xdr:grpSp>
        <xdr:nvGrpSpPr>
          <xdr:cNvPr id="40" name="Group 39">
            <a:extLst>
              <a:ext uri="{FF2B5EF4-FFF2-40B4-BE49-F238E27FC236}">
                <a16:creationId xmlns:a16="http://schemas.microsoft.com/office/drawing/2014/main" id="{0C163B6A-1C60-4ABE-9D0A-109875CE7510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45" name="Straight Connector 44">
              <a:extLst>
                <a:ext uri="{FF2B5EF4-FFF2-40B4-BE49-F238E27FC236}">
                  <a16:creationId xmlns:a16="http://schemas.microsoft.com/office/drawing/2014/main" id="{69EB48CB-3FE5-4353-8AA7-C63488D7E60E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" name="Straight Arrow Connector 45">
              <a:extLst>
                <a:ext uri="{FF2B5EF4-FFF2-40B4-BE49-F238E27FC236}">
                  <a16:creationId xmlns:a16="http://schemas.microsoft.com/office/drawing/2014/main" id="{E48E49DD-9EDD-4249-9729-DB535A44E622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1" name="Group 40">
            <a:extLst>
              <a:ext uri="{FF2B5EF4-FFF2-40B4-BE49-F238E27FC236}">
                <a16:creationId xmlns:a16="http://schemas.microsoft.com/office/drawing/2014/main" id="{1B661146-ED6D-407E-B913-73B87FF14302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43" name="Straight Connector 42">
              <a:extLst>
                <a:ext uri="{FF2B5EF4-FFF2-40B4-BE49-F238E27FC236}">
                  <a16:creationId xmlns:a16="http://schemas.microsoft.com/office/drawing/2014/main" id="{7EAF1028-DA96-43DD-BE57-F4A026EE3C83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4" name="Straight Arrow Connector 43">
              <a:extLst>
                <a:ext uri="{FF2B5EF4-FFF2-40B4-BE49-F238E27FC236}">
                  <a16:creationId xmlns:a16="http://schemas.microsoft.com/office/drawing/2014/main" id="{C3DD753D-0A8F-4078-B05B-3E14560FA9D3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2" name="Straight Arrow Connector 41">
            <a:extLst>
              <a:ext uri="{FF2B5EF4-FFF2-40B4-BE49-F238E27FC236}">
                <a16:creationId xmlns:a16="http://schemas.microsoft.com/office/drawing/2014/main" id="{3D1EC609-E0A3-4EAE-BAEB-70D271003D1F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328569</xdr:colOff>
      <xdr:row>27</xdr:row>
      <xdr:rowOff>331914</xdr:rowOff>
    </xdr:from>
    <xdr:to>
      <xdr:col>2</xdr:col>
      <xdr:colOff>535282</xdr:colOff>
      <xdr:row>27</xdr:row>
      <xdr:rowOff>550786</xdr:rowOff>
    </xdr:to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8AA7DE2A-4143-46CA-AD96-0F137DF58DEA}"/>
            </a:ext>
          </a:extLst>
        </xdr:cNvPr>
        <xdr:cNvSpPr txBox="1"/>
      </xdr:nvSpPr>
      <xdr:spPr>
        <a:xfrm>
          <a:off x="328569" y="6046914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Falmouth Road</a:t>
          </a:r>
        </a:p>
        <a:p>
          <a:endParaRPr lang="en-US" sz="1100">
            <a:solidFill>
              <a:schemeClr val="accent1"/>
            </a:solidFill>
          </a:endParaRPr>
        </a:p>
      </xdr:txBody>
    </xdr:sp>
    <xdr:clientData/>
  </xdr:twoCellAnchor>
  <xdr:twoCellAnchor>
    <xdr:from>
      <xdr:col>5</xdr:col>
      <xdr:colOff>151675</xdr:colOff>
      <xdr:row>23</xdr:row>
      <xdr:rowOff>277486</xdr:rowOff>
    </xdr:from>
    <xdr:to>
      <xdr:col>7</xdr:col>
      <xdr:colOff>358388</xdr:colOff>
      <xdr:row>23</xdr:row>
      <xdr:rowOff>496358</xdr:rowOff>
    </xdr:to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6B69FEC5-3535-4FDA-AF4D-568A4BFD4F3C}"/>
            </a:ext>
          </a:extLst>
        </xdr:cNvPr>
        <xdr:cNvSpPr txBox="1"/>
      </xdr:nvSpPr>
      <xdr:spPr>
        <a:xfrm>
          <a:off x="3009175" y="3706486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Middle Road</a:t>
          </a:r>
        </a:p>
        <a:p>
          <a:endParaRPr lang="en-US" sz="1100">
            <a:solidFill>
              <a:schemeClr val="accent1"/>
            </a:solidFill>
          </a:endParaRPr>
        </a:p>
      </xdr:txBody>
    </xdr:sp>
    <xdr:clientData/>
  </xdr:twoCellAnchor>
  <xdr:twoCellAnchor>
    <xdr:from>
      <xdr:col>19</xdr:col>
      <xdr:colOff>130799</xdr:colOff>
      <xdr:row>28</xdr:row>
      <xdr:rowOff>119152</xdr:rowOff>
    </xdr:from>
    <xdr:to>
      <xdr:col>21</xdr:col>
      <xdr:colOff>450839</xdr:colOff>
      <xdr:row>28</xdr:row>
      <xdr:rowOff>484912</xdr:rowOff>
    </xdr:to>
    <xdr:grpSp>
      <xdr:nvGrpSpPr>
        <xdr:cNvPr id="49" name="Group 48">
          <a:extLst>
            <a:ext uri="{FF2B5EF4-FFF2-40B4-BE49-F238E27FC236}">
              <a16:creationId xmlns:a16="http://schemas.microsoft.com/office/drawing/2014/main" id="{7FCB5395-584F-4D21-B83B-6D3A986ED089}"/>
            </a:ext>
          </a:extLst>
        </xdr:cNvPr>
        <xdr:cNvGrpSpPr/>
      </xdr:nvGrpSpPr>
      <xdr:grpSpPr>
        <a:xfrm rot="16200000">
          <a:off x="11918939" y="15553462"/>
          <a:ext cx="365760" cy="1501140"/>
          <a:chOff x="1418617" y="15324907"/>
          <a:chExt cx="259404" cy="1004743"/>
        </a:xfrm>
      </xdr:grpSpPr>
      <xdr:grpSp>
        <xdr:nvGrpSpPr>
          <xdr:cNvPr id="50" name="Group 49">
            <a:extLst>
              <a:ext uri="{FF2B5EF4-FFF2-40B4-BE49-F238E27FC236}">
                <a16:creationId xmlns:a16="http://schemas.microsoft.com/office/drawing/2014/main" id="{325D534F-7FC4-43E4-8C5F-19E5DF43936B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55" name="Straight Connector 54">
              <a:extLst>
                <a:ext uri="{FF2B5EF4-FFF2-40B4-BE49-F238E27FC236}">
                  <a16:creationId xmlns:a16="http://schemas.microsoft.com/office/drawing/2014/main" id="{233CD8ED-25B4-41FF-924E-DFF9E84B711D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6" name="Straight Arrow Connector 55">
              <a:extLst>
                <a:ext uri="{FF2B5EF4-FFF2-40B4-BE49-F238E27FC236}">
                  <a16:creationId xmlns:a16="http://schemas.microsoft.com/office/drawing/2014/main" id="{3ADBCCD0-FDE3-4BAE-94FF-384FFECBA518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1" name="Group 50">
            <a:extLst>
              <a:ext uri="{FF2B5EF4-FFF2-40B4-BE49-F238E27FC236}">
                <a16:creationId xmlns:a16="http://schemas.microsoft.com/office/drawing/2014/main" id="{CF3467A4-255E-4385-942E-3C1258B9B6B9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53" name="Straight Connector 52">
              <a:extLst>
                <a:ext uri="{FF2B5EF4-FFF2-40B4-BE49-F238E27FC236}">
                  <a16:creationId xmlns:a16="http://schemas.microsoft.com/office/drawing/2014/main" id="{BBEA0E65-D924-4577-869A-8FBACEC4EE9F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4" name="Straight Arrow Connector 53">
              <a:extLst>
                <a:ext uri="{FF2B5EF4-FFF2-40B4-BE49-F238E27FC236}">
                  <a16:creationId xmlns:a16="http://schemas.microsoft.com/office/drawing/2014/main" id="{CB79A514-4E3E-40ED-875A-E85A8A08DD48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52" name="Straight Arrow Connector 51">
            <a:extLst>
              <a:ext uri="{FF2B5EF4-FFF2-40B4-BE49-F238E27FC236}">
                <a16:creationId xmlns:a16="http://schemas.microsoft.com/office/drawing/2014/main" id="{B3953DD0-7AEE-42CD-9F55-F93137B6361B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0</xdr:colOff>
      <xdr:row>24</xdr:row>
      <xdr:rowOff>190500</xdr:rowOff>
    </xdr:from>
    <xdr:to>
      <xdr:col>19</xdr:col>
      <xdr:colOff>1</xdr:colOff>
      <xdr:row>31</xdr:row>
      <xdr:rowOff>68036</xdr:rowOff>
    </xdr:to>
    <xdr:cxnSp macro="">
      <xdr:nvCxnSpPr>
        <xdr:cNvPr id="57" name="Straight Connector 56">
          <a:extLst>
            <a:ext uri="{FF2B5EF4-FFF2-40B4-BE49-F238E27FC236}">
              <a16:creationId xmlns:a16="http://schemas.microsoft.com/office/drawing/2014/main" id="{24C3C2D0-5A04-434C-B8E8-4D43B158B737}"/>
            </a:ext>
          </a:extLst>
        </xdr:cNvPr>
        <xdr:cNvCxnSpPr>
          <a:cxnSpLocks/>
        </xdr:cNvCxnSpPr>
      </xdr:nvCxnSpPr>
      <xdr:spPr>
        <a:xfrm flipH="1">
          <a:off x="10858500" y="4191000"/>
          <a:ext cx="1" cy="387803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104475</xdr:colOff>
      <xdr:row>28</xdr:row>
      <xdr:rowOff>121231</xdr:rowOff>
    </xdr:from>
    <xdr:to>
      <xdr:col>18</xdr:col>
      <xdr:colOff>470235</xdr:colOff>
      <xdr:row>30</xdr:row>
      <xdr:rowOff>441271</xdr:rowOff>
    </xdr:to>
    <xdr:grpSp>
      <xdr:nvGrpSpPr>
        <xdr:cNvPr id="58" name="Group 57">
          <a:extLst>
            <a:ext uri="{FF2B5EF4-FFF2-40B4-BE49-F238E27FC236}">
              <a16:creationId xmlns:a16="http://schemas.microsoft.com/office/drawing/2014/main" id="{0F7E684A-E712-496F-9122-46F023312CEE}"/>
            </a:ext>
          </a:extLst>
        </xdr:cNvPr>
        <xdr:cNvGrpSpPr/>
      </xdr:nvGrpSpPr>
      <xdr:grpSpPr>
        <a:xfrm>
          <a:off x="10734375" y="16123231"/>
          <a:ext cx="365760" cy="1463040"/>
          <a:chOff x="1418617" y="15324907"/>
          <a:chExt cx="259404" cy="1004743"/>
        </a:xfrm>
      </xdr:grpSpPr>
      <xdr:grpSp>
        <xdr:nvGrpSpPr>
          <xdr:cNvPr id="59" name="Group 58">
            <a:extLst>
              <a:ext uri="{FF2B5EF4-FFF2-40B4-BE49-F238E27FC236}">
                <a16:creationId xmlns:a16="http://schemas.microsoft.com/office/drawing/2014/main" id="{C889B4D8-9CA7-4DC7-802B-F06072B25024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64" name="Straight Connector 63">
              <a:extLst>
                <a:ext uri="{FF2B5EF4-FFF2-40B4-BE49-F238E27FC236}">
                  <a16:creationId xmlns:a16="http://schemas.microsoft.com/office/drawing/2014/main" id="{CDFCD51A-9026-4EF7-8FC6-EBDB7F81D79E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5" name="Straight Arrow Connector 64">
              <a:extLst>
                <a:ext uri="{FF2B5EF4-FFF2-40B4-BE49-F238E27FC236}">
                  <a16:creationId xmlns:a16="http://schemas.microsoft.com/office/drawing/2014/main" id="{13D6D795-A9D8-40C0-BEB2-E0418A8CC93A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60" name="Group 59">
            <a:extLst>
              <a:ext uri="{FF2B5EF4-FFF2-40B4-BE49-F238E27FC236}">
                <a16:creationId xmlns:a16="http://schemas.microsoft.com/office/drawing/2014/main" id="{4FC6DF41-FBBD-419B-8D1F-D7DE6D2769D3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62" name="Straight Connector 61">
              <a:extLst>
                <a:ext uri="{FF2B5EF4-FFF2-40B4-BE49-F238E27FC236}">
                  <a16:creationId xmlns:a16="http://schemas.microsoft.com/office/drawing/2014/main" id="{754102DD-481E-40C4-BC0D-7053B6AD4863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3" name="Straight Arrow Connector 62">
              <a:extLst>
                <a:ext uri="{FF2B5EF4-FFF2-40B4-BE49-F238E27FC236}">
                  <a16:creationId xmlns:a16="http://schemas.microsoft.com/office/drawing/2014/main" id="{9912D00B-5250-4DCE-9CD0-B8B55FD61F71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61" name="Straight Arrow Connector 60">
            <a:extLst>
              <a:ext uri="{FF2B5EF4-FFF2-40B4-BE49-F238E27FC236}">
                <a16:creationId xmlns:a16="http://schemas.microsoft.com/office/drawing/2014/main" id="{8EE2164A-B80E-44DD-8562-706844E8D80C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89235</xdr:colOff>
      <xdr:row>27</xdr:row>
      <xdr:rowOff>94907</xdr:rowOff>
    </xdr:from>
    <xdr:to>
      <xdr:col>18</xdr:col>
      <xdr:colOff>409275</xdr:colOff>
      <xdr:row>27</xdr:row>
      <xdr:rowOff>460667</xdr:rowOff>
    </xdr:to>
    <xdr:grpSp>
      <xdr:nvGrpSpPr>
        <xdr:cNvPr id="66" name="Group 65">
          <a:extLst>
            <a:ext uri="{FF2B5EF4-FFF2-40B4-BE49-F238E27FC236}">
              <a16:creationId xmlns:a16="http://schemas.microsoft.com/office/drawing/2014/main" id="{7FCD513B-66BC-4EBC-B82A-9B438B1DC28D}"/>
            </a:ext>
          </a:extLst>
        </xdr:cNvPr>
        <xdr:cNvGrpSpPr/>
      </xdr:nvGrpSpPr>
      <xdr:grpSpPr>
        <a:xfrm rot="5400000">
          <a:off x="10105725" y="14957717"/>
          <a:ext cx="365760" cy="1501140"/>
          <a:chOff x="1418617" y="15324907"/>
          <a:chExt cx="259404" cy="1004743"/>
        </a:xfrm>
      </xdr:grpSpPr>
      <xdr:grpSp>
        <xdr:nvGrpSpPr>
          <xdr:cNvPr id="67" name="Group 66">
            <a:extLst>
              <a:ext uri="{FF2B5EF4-FFF2-40B4-BE49-F238E27FC236}">
                <a16:creationId xmlns:a16="http://schemas.microsoft.com/office/drawing/2014/main" id="{A891AE92-941B-435F-82C3-BCB32A9BE5BF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72" name="Straight Connector 71">
              <a:extLst>
                <a:ext uri="{FF2B5EF4-FFF2-40B4-BE49-F238E27FC236}">
                  <a16:creationId xmlns:a16="http://schemas.microsoft.com/office/drawing/2014/main" id="{5E16146C-9976-4054-A390-FA7337A24355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3" name="Straight Arrow Connector 72">
              <a:extLst>
                <a:ext uri="{FF2B5EF4-FFF2-40B4-BE49-F238E27FC236}">
                  <a16:creationId xmlns:a16="http://schemas.microsoft.com/office/drawing/2014/main" id="{EEA94404-0E37-415F-9C03-3B5BBB12192D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68" name="Group 67">
            <a:extLst>
              <a:ext uri="{FF2B5EF4-FFF2-40B4-BE49-F238E27FC236}">
                <a16:creationId xmlns:a16="http://schemas.microsoft.com/office/drawing/2014/main" id="{BAC7CDAB-D777-49EC-B0D9-3B2348D1A3A4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70" name="Straight Connector 69">
              <a:extLst>
                <a:ext uri="{FF2B5EF4-FFF2-40B4-BE49-F238E27FC236}">
                  <a16:creationId xmlns:a16="http://schemas.microsoft.com/office/drawing/2014/main" id="{A4BB3873-1C77-4E43-92C2-856863E6C185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1" name="Straight Arrow Connector 70">
              <a:extLst>
                <a:ext uri="{FF2B5EF4-FFF2-40B4-BE49-F238E27FC236}">
                  <a16:creationId xmlns:a16="http://schemas.microsoft.com/office/drawing/2014/main" id="{1A4B8F28-78F1-4358-AF49-1475A9056D2A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69" name="Straight Arrow Connector 68">
            <a:extLst>
              <a:ext uri="{FF2B5EF4-FFF2-40B4-BE49-F238E27FC236}">
                <a16:creationId xmlns:a16="http://schemas.microsoft.com/office/drawing/2014/main" id="{A68F648E-DE92-4E07-93BB-39856148F171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97548</xdr:colOff>
      <xdr:row>25</xdr:row>
      <xdr:rowOff>131621</xdr:rowOff>
    </xdr:from>
    <xdr:to>
      <xdr:col>19</xdr:col>
      <xdr:colOff>463308</xdr:colOff>
      <xdr:row>27</xdr:row>
      <xdr:rowOff>451661</xdr:rowOff>
    </xdr:to>
    <xdr:grpSp>
      <xdr:nvGrpSpPr>
        <xdr:cNvPr id="74" name="Group 73">
          <a:extLst>
            <a:ext uri="{FF2B5EF4-FFF2-40B4-BE49-F238E27FC236}">
              <a16:creationId xmlns:a16="http://schemas.microsoft.com/office/drawing/2014/main" id="{E24CF3C8-71F2-45CF-886F-3EC7DE52DD40}"/>
            </a:ext>
          </a:extLst>
        </xdr:cNvPr>
        <xdr:cNvGrpSpPr/>
      </xdr:nvGrpSpPr>
      <xdr:grpSpPr>
        <a:xfrm rot="10800000">
          <a:off x="11317998" y="14419121"/>
          <a:ext cx="365760" cy="1463040"/>
          <a:chOff x="1418617" y="15324907"/>
          <a:chExt cx="259404" cy="1004743"/>
        </a:xfrm>
      </xdr:grpSpPr>
      <xdr:grpSp>
        <xdr:nvGrpSpPr>
          <xdr:cNvPr id="75" name="Group 74">
            <a:extLst>
              <a:ext uri="{FF2B5EF4-FFF2-40B4-BE49-F238E27FC236}">
                <a16:creationId xmlns:a16="http://schemas.microsoft.com/office/drawing/2014/main" id="{2E36590F-A2ED-42A9-B6AF-61AF031CC400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80" name="Straight Connector 79">
              <a:extLst>
                <a:ext uri="{FF2B5EF4-FFF2-40B4-BE49-F238E27FC236}">
                  <a16:creationId xmlns:a16="http://schemas.microsoft.com/office/drawing/2014/main" id="{31ACCF55-E20E-43F3-B462-D212410F71F5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1" name="Straight Arrow Connector 80">
              <a:extLst>
                <a:ext uri="{FF2B5EF4-FFF2-40B4-BE49-F238E27FC236}">
                  <a16:creationId xmlns:a16="http://schemas.microsoft.com/office/drawing/2014/main" id="{CB67B920-583B-450B-9789-F9CF96A227E1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76" name="Group 75">
            <a:extLst>
              <a:ext uri="{FF2B5EF4-FFF2-40B4-BE49-F238E27FC236}">
                <a16:creationId xmlns:a16="http://schemas.microsoft.com/office/drawing/2014/main" id="{07ECBA06-1F69-4BC5-B4E5-E3F444662E5C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78" name="Straight Connector 77">
              <a:extLst>
                <a:ext uri="{FF2B5EF4-FFF2-40B4-BE49-F238E27FC236}">
                  <a16:creationId xmlns:a16="http://schemas.microsoft.com/office/drawing/2014/main" id="{097CA3D5-F831-48A0-AB84-99F9CDB9395A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9" name="Straight Arrow Connector 78">
              <a:extLst>
                <a:ext uri="{FF2B5EF4-FFF2-40B4-BE49-F238E27FC236}">
                  <a16:creationId xmlns:a16="http://schemas.microsoft.com/office/drawing/2014/main" id="{CD62E1D2-2974-476B-8220-EBC5764860CE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77" name="Straight Arrow Connector 76">
            <a:extLst>
              <a:ext uri="{FF2B5EF4-FFF2-40B4-BE49-F238E27FC236}">
                <a16:creationId xmlns:a16="http://schemas.microsoft.com/office/drawing/2014/main" id="{D1E6FA84-1F83-4515-99A5-B8666F7E0D92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99721</xdr:colOff>
      <xdr:row>23</xdr:row>
      <xdr:rowOff>294804</xdr:rowOff>
    </xdr:from>
    <xdr:to>
      <xdr:col>20</xdr:col>
      <xdr:colOff>306434</xdr:colOff>
      <xdr:row>23</xdr:row>
      <xdr:rowOff>513676</xdr:rowOff>
    </xdr:to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60C7F0DB-E2D0-4E97-935C-2A9781ADDDE5}"/>
            </a:ext>
          </a:extLst>
        </xdr:cNvPr>
        <xdr:cNvSpPr txBox="1"/>
      </xdr:nvSpPr>
      <xdr:spPr>
        <a:xfrm>
          <a:off x="10386721" y="3723804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I-295 SB Ramps</a:t>
          </a:r>
        </a:p>
      </xdr:txBody>
    </xdr:sp>
    <xdr:clientData/>
  </xdr:twoCellAnchor>
  <xdr:twoCellAnchor>
    <xdr:from>
      <xdr:col>14</xdr:col>
      <xdr:colOff>83129</xdr:colOff>
      <xdr:row>26</xdr:row>
      <xdr:rowOff>283361</xdr:rowOff>
    </xdr:from>
    <xdr:to>
      <xdr:col>14</xdr:col>
      <xdr:colOff>448889</xdr:colOff>
      <xdr:row>26</xdr:row>
      <xdr:rowOff>283361</xdr:rowOff>
    </xdr:to>
    <xdr:cxnSp macro="">
      <xdr:nvCxnSpPr>
        <xdr:cNvPr id="83" name="Straight Arrow Connector 82">
          <a:extLst>
            <a:ext uri="{FF2B5EF4-FFF2-40B4-BE49-F238E27FC236}">
              <a16:creationId xmlns:a16="http://schemas.microsoft.com/office/drawing/2014/main" id="{027ABA44-D327-4B23-85D9-616E3F64D882}"/>
            </a:ext>
          </a:extLst>
        </xdr:cNvPr>
        <xdr:cNvCxnSpPr/>
      </xdr:nvCxnSpPr>
      <xdr:spPr>
        <a:xfrm flipH="1">
          <a:off x="8084129" y="5426861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83128</xdr:colOff>
      <xdr:row>29</xdr:row>
      <xdr:rowOff>266043</xdr:rowOff>
    </xdr:from>
    <xdr:to>
      <xdr:col>10</xdr:col>
      <xdr:colOff>448888</xdr:colOff>
      <xdr:row>29</xdr:row>
      <xdr:rowOff>266043</xdr:rowOff>
    </xdr:to>
    <xdr:cxnSp macro="">
      <xdr:nvCxnSpPr>
        <xdr:cNvPr id="84" name="Straight Arrow Connector 83">
          <a:extLst>
            <a:ext uri="{FF2B5EF4-FFF2-40B4-BE49-F238E27FC236}">
              <a16:creationId xmlns:a16="http://schemas.microsoft.com/office/drawing/2014/main" id="{9A009A70-95D0-45E3-A629-51FEB4EEB6D9}"/>
            </a:ext>
          </a:extLst>
        </xdr:cNvPr>
        <xdr:cNvCxnSpPr/>
      </xdr:nvCxnSpPr>
      <xdr:spPr>
        <a:xfrm rot="10800000" flipH="1">
          <a:off x="5798128" y="7124043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62347</xdr:colOff>
      <xdr:row>29</xdr:row>
      <xdr:rowOff>297215</xdr:rowOff>
    </xdr:from>
    <xdr:to>
      <xdr:col>14</xdr:col>
      <xdr:colOff>428107</xdr:colOff>
      <xdr:row>29</xdr:row>
      <xdr:rowOff>297215</xdr:rowOff>
    </xdr:to>
    <xdr:cxnSp macro="">
      <xdr:nvCxnSpPr>
        <xdr:cNvPr id="85" name="Straight Arrow Connector 84">
          <a:extLst>
            <a:ext uri="{FF2B5EF4-FFF2-40B4-BE49-F238E27FC236}">
              <a16:creationId xmlns:a16="http://schemas.microsoft.com/office/drawing/2014/main" id="{8C51D813-7A2E-4845-A876-93D99E7CD19C}"/>
            </a:ext>
          </a:extLst>
        </xdr:cNvPr>
        <xdr:cNvCxnSpPr/>
      </xdr:nvCxnSpPr>
      <xdr:spPr>
        <a:xfrm rot="10800000" flipH="1">
          <a:off x="8063347" y="715521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130799</xdr:colOff>
      <xdr:row>28</xdr:row>
      <xdr:rowOff>119152</xdr:rowOff>
    </xdr:from>
    <xdr:to>
      <xdr:col>34</xdr:col>
      <xdr:colOff>450839</xdr:colOff>
      <xdr:row>28</xdr:row>
      <xdr:rowOff>484912</xdr:rowOff>
    </xdr:to>
    <xdr:grpSp>
      <xdr:nvGrpSpPr>
        <xdr:cNvPr id="86" name="Group 85">
          <a:extLst>
            <a:ext uri="{FF2B5EF4-FFF2-40B4-BE49-F238E27FC236}">
              <a16:creationId xmlns:a16="http://schemas.microsoft.com/office/drawing/2014/main" id="{68646BF1-45AA-4090-B75F-3244422CF4CC}"/>
            </a:ext>
          </a:extLst>
        </xdr:cNvPr>
        <xdr:cNvGrpSpPr/>
      </xdr:nvGrpSpPr>
      <xdr:grpSpPr>
        <a:xfrm rot="16200000">
          <a:off x="19596089" y="15553462"/>
          <a:ext cx="365760" cy="1501140"/>
          <a:chOff x="1418617" y="15324907"/>
          <a:chExt cx="259404" cy="1004743"/>
        </a:xfrm>
      </xdr:grpSpPr>
      <xdr:grpSp>
        <xdr:nvGrpSpPr>
          <xdr:cNvPr id="87" name="Group 86">
            <a:extLst>
              <a:ext uri="{FF2B5EF4-FFF2-40B4-BE49-F238E27FC236}">
                <a16:creationId xmlns:a16="http://schemas.microsoft.com/office/drawing/2014/main" id="{6D3342C6-F6C1-45C7-9C77-21A9EB9B7DA0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92" name="Straight Connector 91">
              <a:extLst>
                <a:ext uri="{FF2B5EF4-FFF2-40B4-BE49-F238E27FC236}">
                  <a16:creationId xmlns:a16="http://schemas.microsoft.com/office/drawing/2014/main" id="{12283115-4F86-488D-8FC8-3ACDE8945149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3" name="Straight Arrow Connector 92">
              <a:extLst>
                <a:ext uri="{FF2B5EF4-FFF2-40B4-BE49-F238E27FC236}">
                  <a16:creationId xmlns:a16="http://schemas.microsoft.com/office/drawing/2014/main" id="{3A6A8809-E342-42A8-B385-0BBD521E7554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88" name="Group 87">
            <a:extLst>
              <a:ext uri="{FF2B5EF4-FFF2-40B4-BE49-F238E27FC236}">
                <a16:creationId xmlns:a16="http://schemas.microsoft.com/office/drawing/2014/main" id="{DE183B76-6BA6-406B-AF3A-69BC8EBFA349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90" name="Straight Connector 89">
              <a:extLst>
                <a:ext uri="{FF2B5EF4-FFF2-40B4-BE49-F238E27FC236}">
                  <a16:creationId xmlns:a16="http://schemas.microsoft.com/office/drawing/2014/main" id="{DA940746-7727-4DBF-8499-9E15BDE351C1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1" name="Straight Arrow Connector 90">
              <a:extLst>
                <a:ext uri="{FF2B5EF4-FFF2-40B4-BE49-F238E27FC236}">
                  <a16:creationId xmlns:a16="http://schemas.microsoft.com/office/drawing/2014/main" id="{A4449970-133C-429F-9736-AC8FFA8CF54C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89" name="Straight Arrow Connector 88">
            <a:extLst>
              <a:ext uri="{FF2B5EF4-FFF2-40B4-BE49-F238E27FC236}">
                <a16:creationId xmlns:a16="http://schemas.microsoft.com/office/drawing/2014/main" id="{2DF70F8A-35BC-4E69-AEF3-4F08AD892EE0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0</xdr:colOff>
      <xdr:row>24</xdr:row>
      <xdr:rowOff>190500</xdr:rowOff>
    </xdr:from>
    <xdr:to>
      <xdr:col>32</xdr:col>
      <xdr:colOff>1</xdr:colOff>
      <xdr:row>31</xdr:row>
      <xdr:rowOff>68036</xdr:rowOff>
    </xdr:to>
    <xdr:cxnSp macro="">
      <xdr:nvCxnSpPr>
        <xdr:cNvPr id="94" name="Straight Connector 93">
          <a:extLst>
            <a:ext uri="{FF2B5EF4-FFF2-40B4-BE49-F238E27FC236}">
              <a16:creationId xmlns:a16="http://schemas.microsoft.com/office/drawing/2014/main" id="{A181CDC5-22B6-4C7F-A482-C89B2ECE914B}"/>
            </a:ext>
          </a:extLst>
        </xdr:cNvPr>
        <xdr:cNvCxnSpPr>
          <a:cxnSpLocks/>
        </xdr:cNvCxnSpPr>
      </xdr:nvCxnSpPr>
      <xdr:spPr>
        <a:xfrm flipH="1">
          <a:off x="18288000" y="4191000"/>
          <a:ext cx="1" cy="387803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104475</xdr:colOff>
      <xdr:row>28</xdr:row>
      <xdr:rowOff>121231</xdr:rowOff>
    </xdr:from>
    <xdr:to>
      <xdr:col>31</xdr:col>
      <xdr:colOff>470235</xdr:colOff>
      <xdr:row>30</xdr:row>
      <xdr:rowOff>441271</xdr:rowOff>
    </xdr:to>
    <xdr:grpSp>
      <xdr:nvGrpSpPr>
        <xdr:cNvPr id="95" name="Group 94">
          <a:extLst>
            <a:ext uri="{FF2B5EF4-FFF2-40B4-BE49-F238E27FC236}">
              <a16:creationId xmlns:a16="http://schemas.microsoft.com/office/drawing/2014/main" id="{A7812B9B-8204-42E4-9255-4D57FBF19C21}"/>
            </a:ext>
          </a:extLst>
        </xdr:cNvPr>
        <xdr:cNvGrpSpPr/>
      </xdr:nvGrpSpPr>
      <xdr:grpSpPr>
        <a:xfrm>
          <a:off x="18411525" y="16123231"/>
          <a:ext cx="365760" cy="1463040"/>
          <a:chOff x="1418617" y="15324907"/>
          <a:chExt cx="259404" cy="1004743"/>
        </a:xfrm>
      </xdr:grpSpPr>
      <xdr:grpSp>
        <xdr:nvGrpSpPr>
          <xdr:cNvPr id="96" name="Group 95">
            <a:extLst>
              <a:ext uri="{FF2B5EF4-FFF2-40B4-BE49-F238E27FC236}">
                <a16:creationId xmlns:a16="http://schemas.microsoft.com/office/drawing/2014/main" id="{72E228B6-2290-4804-9CEA-B697CC4CC2E3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01" name="Straight Connector 100">
              <a:extLst>
                <a:ext uri="{FF2B5EF4-FFF2-40B4-BE49-F238E27FC236}">
                  <a16:creationId xmlns:a16="http://schemas.microsoft.com/office/drawing/2014/main" id="{4092893D-874B-49B3-A014-6EBFFC2CDAA9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2" name="Straight Arrow Connector 101">
              <a:extLst>
                <a:ext uri="{FF2B5EF4-FFF2-40B4-BE49-F238E27FC236}">
                  <a16:creationId xmlns:a16="http://schemas.microsoft.com/office/drawing/2014/main" id="{90852F35-77B4-4A7E-AA07-62BDD52CB00F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97" name="Group 96">
            <a:extLst>
              <a:ext uri="{FF2B5EF4-FFF2-40B4-BE49-F238E27FC236}">
                <a16:creationId xmlns:a16="http://schemas.microsoft.com/office/drawing/2014/main" id="{E901C910-5AD9-4728-AA95-FFBC3F1A975D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99" name="Straight Connector 98">
              <a:extLst>
                <a:ext uri="{FF2B5EF4-FFF2-40B4-BE49-F238E27FC236}">
                  <a16:creationId xmlns:a16="http://schemas.microsoft.com/office/drawing/2014/main" id="{8D0BB9A0-8B2C-42E7-8647-53F4533C42E1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0" name="Straight Arrow Connector 99">
              <a:extLst>
                <a:ext uri="{FF2B5EF4-FFF2-40B4-BE49-F238E27FC236}">
                  <a16:creationId xmlns:a16="http://schemas.microsoft.com/office/drawing/2014/main" id="{9673B74B-9D2E-403A-9EFC-02629E6A21CF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98" name="Straight Arrow Connector 97">
            <a:extLst>
              <a:ext uri="{FF2B5EF4-FFF2-40B4-BE49-F238E27FC236}">
                <a16:creationId xmlns:a16="http://schemas.microsoft.com/office/drawing/2014/main" id="{069B378E-5FDE-409B-AEB9-44E1501D2427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89235</xdr:colOff>
      <xdr:row>27</xdr:row>
      <xdr:rowOff>94907</xdr:rowOff>
    </xdr:from>
    <xdr:to>
      <xdr:col>31</xdr:col>
      <xdr:colOff>409275</xdr:colOff>
      <xdr:row>27</xdr:row>
      <xdr:rowOff>460667</xdr:rowOff>
    </xdr:to>
    <xdr:grpSp>
      <xdr:nvGrpSpPr>
        <xdr:cNvPr id="103" name="Group 102">
          <a:extLst>
            <a:ext uri="{FF2B5EF4-FFF2-40B4-BE49-F238E27FC236}">
              <a16:creationId xmlns:a16="http://schemas.microsoft.com/office/drawing/2014/main" id="{F8C89830-3B4E-4901-8190-069790E6E9CD}"/>
            </a:ext>
          </a:extLst>
        </xdr:cNvPr>
        <xdr:cNvGrpSpPr/>
      </xdr:nvGrpSpPr>
      <xdr:grpSpPr>
        <a:xfrm rot="5400000">
          <a:off x="17782875" y="14957717"/>
          <a:ext cx="365760" cy="1501140"/>
          <a:chOff x="1418617" y="15324907"/>
          <a:chExt cx="259404" cy="1004743"/>
        </a:xfrm>
      </xdr:grpSpPr>
      <xdr:grpSp>
        <xdr:nvGrpSpPr>
          <xdr:cNvPr id="104" name="Group 103">
            <a:extLst>
              <a:ext uri="{FF2B5EF4-FFF2-40B4-BE49-F238E27FC236}">
                <a16:creationId xmlns:a16="http://schemas.microsoft.com/office/drawing/2014/main" id="{1028D7BF-4D11-4F96-882E-1D9AE9282AB1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09" name="Straight Connector 108">
              <a:extLst>
                <a:ext uri="{FF2B5EF4-FFF2-40B4-BE49-F238E27FC236}">
                  <a16:creationId xmlns:a16="http://schemas.microsoft.com/office/drawing/2014/main" id="{EF95F022-FC31-44A8-9F53-2E23736070B5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0" name="Straight Arrow Connector 109">
              <a:extLst>
                <a:ext uri="{FF2B5EF4-FFF2-40B4-BE49-F238E27FC236}">
                  <a16:creationId xmlns:a16="http://schemas.microsoft.com/office/drawing/2014/main" id="{B7DC52A0-1D0A-489D-B747-3BC30C28B364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05" name="Group 104">
            <a:extLst>
              <a:ext uri="{FF2B5EF4-FFF2-40B4-BE49-F238E27FC236}">
                <a16:creationId xmlns:a16="http://schemas.microsoft.com/office/drawing/2014/main" id="{B1EC3EBA-6A80-43D9-8580-69685BD9DCBB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07" name="Straight Connector 106">
              <a:extLst>
                <a:ext uri="{FF2B5EF4-FFF2-40B4-BE49-F238E27FC236}">
                  <a16:creationId xmlns:a16="http://schemas.microsoft.com/office/drawing/2014/main" id="{424C1229-41A6-4ECD-80D8-7351ACF819F5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8" name="Straight Arrow Connector 107">
              <a:extLst>
                <a:ext uri="{FF2B5EF4-FFF2-40B4-BE49-F238E27FC236}">
                  <a16:creationId xmlns:a16="http://schemas.microsoft.com/office/drawing/2014/main" id="{47E7D25E-0467-4AD2-8F52-A812359D65A4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06" name="Straight Arrow Connector 105">
            <a:extLst>
              <a:ext uri="{FF2B5EF4-FFF2-40B4-BE49-F238E27FC236}">
                <a16:creationId xmlns:a16="http://schemas.microsoft.com/office/drawing/2014/main" id="{25DAD497-8CE6-4F30-BB09-95AB74609A62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97548</xdr:colOff>
      <xdr:row>25</xdr:row>
      <xdr:rowOff>131621</xdr:rowOff>
    </xdr:from>
    <xdr:to>
      <xdr:col>32</xdr:col>
      <xdr:colOff>463308</xdr:colOff>
      <xdr:row>27</xdr:row>
      <xdr:rowOff>451661</xdr:rowOff>
    </xdr:to>
    <xdr:grpSp>
      <xdr:nvGrpSpPr>
        <xdr:cNvPr id="111" name="Group 110">
          <a:extLst>
            <a:ext uri="{FF2B5EF4-FFF2-40B4-BE49-F238E27FC236}">
              <a16:creationId xmlns:a16="http://schemas.microsoft.com/office/drawing/2014/main" id="{6A26E1E8-6C5E-496F-97FF-7D53CFE38051}"/>
            </a:ext>
          </a:extLst>
        </xdr:cNvPr>
        <xdr:cNvGrpSpPr/>
      </xdr:nvGrpSpPr>
      <xdr:grpSpPr>
        <a:xfrm rot="10800000">
          <a:off x="18995148" y="14419121"/>
          <a:ext cx="365760" cy="1463040"/>
          <a:chOff x="1418617" y="15324907"/>
          <a:chExt cx="259404" cy="1004743"/>
        </a:xfrm>
      </xdr:grpSpPr>
      <xdr:grpSp>
        <xdr:nvGrpSpPr>
          <xdr:cNvPr id="112" name="Group 111">
            <a:extLst>
              <a:ext uri="{FF2B5EF4-FFF2-40B4-BE49-F238E27FC236}">
                <a16:creationId xmlns:a16="http://schemas.microsoft.com/office/drawing/2014/main" id="{E672B89E-8141-42EB-A03A-6BB7548CBA21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17" name="Straight Connector 116">
              <a:extLst>
                <a:ext uri="{FF2B5EF4-FFF2-40B4-BE49-F238E27FC236}">
                  <a16:creationId xmlns:a16="http://schemas.microsoft.com/office/drawing/2014/main" id="{8A73CB83-2C15-4D98-A4B9-2D48D5C3FBE6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8" name="Straight Arrow Connector 117">
              <a:extLst>
                <a:ext uri="{FF2B5EF4-FFF2-40B4-BE49-F238E27FC236}">
                  <a16:creationId xmlns:a16="http://schemas.microsoft.com/office/drawing/2014/main" id="{E2517619-2103-4567-AD07-889856618495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13" name="Group 112">
            <a:extLst>
              <a:ext uri="{FF2B5EF4-FFF2-40B4-BE49-F238E27FC236}">
                <a16:creationId xmlns:a16="http://schemas.microsoft.com/office/drawing/2014/main" id="{97D2A1FC-07A6-4A91-913B-908D6D92B02C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15" name="Straight Connector 114">
              <a:extLst>
                <a:ext uri="{FF2B5EF4-FFF2-40B4-BE49-F238E27FC236}">
                  <a16:creationId xmlns:a16="http://schemas.microsoft.com/office/drawing/2014/main" id="{0B083B26-2736-4403-ADC6-0F3F7B420DF6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6" name="Straight Arrow Connector 115">
              <a:extLst>
                <a:ext uri="{FF2B5EF4-FFF2-40B4-BE49-F238E27FC236}">
                  <a16:creationId xmlns:a16="http://schemas.microsoft.com/office/drawing/2014/main" id="{72452525-E1EA-4478-9494-C24EA5730D12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14" name="Straight Arrow Connector 113">
            <a:extLst>
              <a:ext uri="{FF2B5EF4-FFF2-40B4-BE49-F238E27FC236}">
                <a16:creationId xmlns:a16="http://schemas.microsoft.com/office/drawing/2014/main" id="{8BC8A888-B9EA-41C6-81E9-0C8D0ECCF90F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151675</xdr:colOff>
      <xdr:row>23</xdr:row>
      <xdr:rowOff>277486</xdr:rowOff>
    </xdr:from>
    <xdr:to>
      <xdr:col>33</xdr:col>
      <xdr:colOff>358388</xdr:colOff>
      <xdr:row>23</xdr:row>
      <xdr:rowOff>496358</xdr:rowOff>
    </xdr:to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7330FD27-4121-4074-BC8C-0D11F2F57552}"/>
            </a:ext>
          </a:extLst>
        </xdr:cNvPr>
        <xdr:cNvSpPr txBox="1"/>
      </xdr:nvSpPr>
      <xdr:spPr>
        <a:xfrm>
          <a:off x="17868175" y="3706486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I-295 NB Ramps</a:t>
          </a:r>
        </a:p>
      </xdr:txBody>
    </xdr:sp>
    <xdr:clientData/>
  </xdr:twoCellAnchor>
  <xdr:twoCellAnchor>
    <xdr:from>
      <xdr:col>45</xdr:col>
      <xdr:colOff>130799</xdr:colOff>
      <xdr:row>28</xdr:row>
      <xdr:rowOff>119152</xdr:rowOff>
    </xdr:from>
    <xdr:to>
      <xdr:col>47</xdr:col>
      <xdr:colOff>450839</xdr:colOff>
      <xdr:row>28</xdr:row>
      <xdr:rowOff>484912</xdr:rowOff>
    </xdr:to>
    <xdr:grpSp>
      <xdr:nvGrpSpPr>
        <xdr:cNvPr id="120" name="Group 119">
          <a:extLst>
            <a:ext uri="{FF2B5EF4-FFF2-40B4-BE49-F238E27FC236}">
              <a16:creationId xmlns:a16="http://schemas.microsoft.com/office/drawing/2014/main" id="{DB827569-4987-486C-A666-56E32D213921}"/>
            </a:ext>
          </a:extLst>
        </xdr:cNvPr>
        <xdr:cNvGrpSpPr/>
      </xdr:nvGrpSpPr>
      <xdr:grpSpPr>
        <a:xfrm rot="16200000">
          <a:off x="27273239" y="15553462"/>
          <a:ext cx="365760" cy="1501140"/>
          <a:chOff x="1418617" y="15324907"/>
          <a:chExt cx="259404" cy="1004743"/>
        </a:xfrm>
      </xdr:grpSpPr>
      <xdr:grpSp>
        <xdr:nvGrpSpPr>
          <xdr:cNvPr id="121" name="Group 120">
            <a:extLst>
              <a:ext uri="{FF2B5EF4-FFF2-40B4-BE49-F238E27FC236}">
                <a16:creationId xmlns:a16="http://schemas.microsoft.com/office/drawing/2014/main" id="{706AC5C7-9ADB-42F1-9A1B-43288DB84F66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26" name="Straight Connector 125">
              <a:extLst>
                <a:ext uri="{FF2B5EF4-FFF2-40B4-BE49-F238E27FC236}">
                  <a16:creationId xmlns:a16="http://schemas.microsoft.com/office/drawing/2014/main" id="{EE9F70B7-D57B-40A9-BCD9-B57DE57FDA39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7" name="Straight Arrow Connector 126">
              <a:extLst>
                <a:ext uri="{FF2B5EF4-FFF2-40B4-BE49-F238E27FC236}">
                  <a16:creationId xmlns:a16="http://schemas.microsoft.com/office/drawing/2014/main" id="{2CDABF27-D3DC-438B-8B5A-36783E6AFD80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22" name="Group 121">
            <a:extLst>
              <a:ext uri="{FF2B5EF4-FFF2-40B4-BE49-F238E27FC236}">
                <a16:creationId xmlns:a16="http://schemas.microsoft.com/office/drawing/2014/main" id="{C49BA287-6F2E-441F-A239-1EF44F1E6CB1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24" name="Straight Connector 123">
              <a:extLst>
                <a:ext uri="{FF2B5EF4-FFF2-40B4-BE49-F238E27FC236}">
                  <a16:creationId xmlns:a16="http://schemas.microsoft.com/office/drawing/2014/main" id="{425D00D8-DF97-43D6-B9B8-383BA2BE5E98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5" name="Straight Arrow Connector 124">
              <a:extLst>
                <a:ext uri="{FF2B5EF4-FFF2-40B4-BE49-F238E27FC236}">
                  <a16:creationId xmlns:a16="http://schemas.microsoft.com/office/drawing/2014/main" id="{A84AAFCB-AE30-446F-95B0-9E1F26DA3FE7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23" name="Straight Arrow Connector 122">
            <a:extLst>
              <a:ext uri="{FF2B5EF4-FFF2-40B4-BE49-F238E27FC236}">
                <a16:creationId xmlns:a16="http://schemas.microsoft.com/office/drawing/2014/main" id="{5FB0675C-3EED-4E33-A7A8-C0EFDD92BF4D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0</xdr:colOff>
      <xdr:row>1</xdr:row>
      <xdr:rowOff>294409</xdr:rowOff>
    </xdr:from>
    <xdr:to>
      <xdr:col>45</xdr:col>
      <xdr:colOff>0</xdr:colOff>
      <xdr:row>121</xdr:row>
      <xdr:rowOff>329045</xdr:rowOff>
    </xdr:to>
    <xdr:cxnSp macro="">
      <xdr:nvCxnSpPr>
        <xdr:cNvPr id="128" name="Straight Connector 127">
          <a:extLst>
            <a:ext uri="{FF2B5EF4-FFF2-40B4-BE49-F238E27FC236}">
              <a16:creationId xmlns:a16="http://schemas.microsoft.com/office/drawing/2014/main" id="{0EE7257D-20AC-49DA-B177-45F0554EE2BC}"/>
            </a:ext>
          </a:extLst>
        </xdr:cNvPr>
        <xdr:cNvCxnSpPr>
          <a:cxnSpLocks/>
        </xdr:cNvCxnSpPr>
      </xdr:nvCxnSpPr>
      <xdr:spPr>
        <a:xfrm>
          <a:off x="25717500" y="2008909"/>
          <a:ext cx="0" cy="6861463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104475</xdr:colOff>
      <xdr:row>28</xdr:row>
      <xdr:rowOff>121231</xdr:rowOff>
    </xdr:from>
    <xdr:to>
      <xdr:col>44</xdr:col>
      <xdr:colOff>470235</xdr:colOff>
      <xdr:row>30</xdr:row>
      <xdr:rowOff>441271</xdr:rowOff>
    </xdr:to>
    <xdr:grpSp>
      <xdr:nvGrpSpPr>
        <xdr:cNvPr id="129" name="Group 128">
          <a:extLst>
            <a:ext uri="{FF2B5EF4-FFF2-40B4-BE49-F238E27FC236}">
              <a16:creationId xmlns:a16="http://schemas.microsoft.com/office/drawing/2014/main" id="{59346519-5BCF-436F-A69E-A4A4850460F9}"/>
            </a:ext>
          </a:extLst>
        </xdr:cNvPr>
        <xdr:cNvGrpSpPr/>
      </xdr:nvGrpSpPr>
      <xdr:grpSpPr>
        <a:xfrm>
          <a:off x="26088675" y="16123231"/>
          <a:ext cx="365760" cy="1463040"/>
          <a:chOff x="1418617" y="15324907"/>
          <a:chExt cx="259404" cy="1004743"/>
        </a:xfrm>
      </xdr:grpSpPr>
      <xdr:grpSp>
        <xdr:nvGrpSpPr>
          <xdr:cNvPr id="130" name="Group 129">
            <a:extLst>
              <a:ext uri="{FF2B5EF4-FFF2-40B4-BE49-F238E27FC236}">
                <a16:creationId xmlns:a16="http://schemas.microsoft.com/office/drawing/2014/main" id="{0DABE3FE-D381-414D-A30B-E7CC71A91C7E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35" name="Straight Connector 134">
              <a:extLst>
                <a:ext uri="{FF2B5EF4-FFF2-40B4-BE49-F238E27FC236}">
                  <a16:creationId xmlns:a16="http://schemas.microsoft.com/office/drawing/2014/main" id="{B90A8210-F93D-47BE-B8A6-C62E4FEDDB08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6" name="Straight Arrow Connector 135">
              <a:extLst>
                <a:ext uri="{FF2B5EF4-FFF2-40B4-BE49-F238E27FC236}">
                  <a16:creationId xmlns:a16="http://schemas.microsoft.com/office/drawing/2014/main" id="{8ED905FE-4C89-43F4-B9B2-85A09B67DFA5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31" name="Group 130">
            <a:extLst>
              <a:ext uri="{FF2B5EF4-FFF2-40B4-BE49-F238E27FC236}">
                <a16:creationId xmlns:a16="http://schemas.microsoft.com/office/drawing/2014/main" id="{BDC5CCCF-A149-4885-9A7F-646CAFE9CD2D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33" name="Straight Connector 132">
              <a:extLst>
                <a:ext uri="{FF2B5EF4-FFF2-40B4-BE49-F238E27FC236}">
                  <a16:creationId xmlns:a16="http://schemas.microsoft.com/office/drawing/2014/main" id="{DD180991-4A41-42C1-A1CC-BD805792ED3F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4" name="Straight Arrow Connector 133">
              <a:extLst>
                <a:ext uri="{FF2B5EF4-FFF2-40B4-BE49-F238E27FC236}">
                  <a16:creationId xmlns:a16="http://schemas.microsoft.com/office/drawing/2014/main" id="{F46EE8DA-A151-4CC9-A891-AA4E2AECB5FF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32" name="Straight Arrow Connector 131">
            <a:extLst>
              <a:ext uri="{FF2B5EF4-FFF2-40B4-BE49-F238E27FC236}">
                <a16:creationId xmlns:a16="http://schemas.microsoft.com/office/drawing/2014/main" id="{6E61584B-7782-405B-A67D-8DC98D3EADF4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89235</xdr:colOff>
      <xdr:row>27</xdr:row>
      <xdr:rowOff>94907</xdr:rowOff>
    </xdr:from>
    <xdr:to>
      <xdr:col>44</xdr:col>
      <xdr:colOff>409275</xdr:colOff>
      <xdr:row>27</xdr:row>
      <xdr:rowOff>460667</xdr:rowOff>
    </xdr:to>
    <xdr:grpSp>
      <xdr:nvGrpSpPr>
        <xdr:cNvPr id="137" name="Group 136">
          <a:extLst>
            <a:ext uri="{FF2B5EF4-FFF2-40B4-BE49-F238E27FC236}">
              <a16:creationId xmlns:a16="http://schemas.microsoft.com/office/drawing/2014/main" id="{D574CFBD-836E-4C07-9377-C4C7B67FDD5E}"/>
            </a:ext>
          </a:extLst>
        </xdr:cNvPr>
        <xdr:cNvGrpSpPr/>
      </xdr:nvGrpSpPr>
      <xdr:grpSpPr>
        <a:xfrm rot="5400000">
          <a:off x="25460025" y="14957717"/>
          <a:ext cx="365760" cy="1501140"/>
          <a:chOff x="1418617" y="15324907"/>
          <a:chExt cx="259404" cy="1004743"/>
        </a:xfrm>
      </xdr:grpSpPr>
      <xdr:grpSp>
        <xdr:nvGrpSpPr>
          <xdr:cNvPr id="138" name="Group 137">
            <a:extLst>
              <a:ext uri="{FF2B5EF4-FFF2-40B4-BE49-F238E27FC236}">
                <a16:creationId xmlns:a16="http://schemas.microsoft.com/office/drawing/2014/main" id="{2B32C4B9-A95F-44E6-9D55-E657EDD391B4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43" name="Straight Connector 142">
              <a:extLst>
                <a:ext uri="{FF2B5EF4-FFF2-40B4-BE49-F238E27FC236}">
                  <a16:creationId xmlns:a16="http://schemas.microsoft.com/office/drawing/2014/main" id="{C119E424-2C3B-4FEB-BF50-E90618A4D5DC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4" name="Straight Arrow Connector 143">
              <a:extLst>
                <a:ext uri="{FF2B5EF4-FFF2-40B4-BE49-F238E27FC236}">
                  <a16:creationId xmlns:a16="http://schemas.microsoft.com/office/drawing/2014/main" id="{7BF20AAA-3EEE-4FD1-AC00-894004739CEE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39" name="Group 138">
            <a:extLst>
              <a:ext uri="{FF2B5EF4-FFF2-40B4-BE49-F238E27FC236}">
                <a16:creationId xmlns:a16="http://schemas.microsoft.com/office/drawing/2014/main" id="{7EAA50EA-877B-4875-9B47-3532074031F3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41" name="Straight Connector 140">
              <a:extLst>
                <a:ext uri="{FF2B5EF4-FFF2-40B4-BE49-F238E27FC236}">
                  <a16:creationId xmlns:a16="http://schemas.microsoft.com/office/drawing/2014/main" id="{3BF79714-8F4E-4F1C-8141-B99FF9B40CF7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2" name="Straight Arrow Connector 141">
              <a:extLst>
                <a:ext uri="{FF2B5EF4-FFF2-40B4-BE49-F238E27FC236}">
                  <a16:creationId xmlns:a16="http://schemas.microsoft.com/office/drawing/2014/main" id="{D0DAE118-C29C-42A5-9370-D21421E3AA93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40" name="Straight Arrow Connector 139">
            <a:extLst>
              <a:ext uri="{FF2B5EF4-FFF2-40B4-BE49-F238E27FC236}">
                <a16:creationId xmlns:a16="http://schemas.microsoft.com/office/drawing/2014/main" id="{FBDAD23D-13D4-4220-B760-76C46956B5A1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97548</xdr:colOff>
      <xdr:row>25</xdr:row>
      <xdr:rowOff>131621</xdr:rowOff>
    </xdr:from>
    <xdr:to>
      <xdr:col>45</xdr:col>
      <xdr:colOff>463308</xdr:colOff>
      <xdr:row>27</xdr:row>
      <xdr:rowOff>451661</xdr:rowOff>
    </xdr:to>
    <xdr:grpSp>
      <xdr:nvGrpSpPr>
        <xdr:cNvPr id="145" name="Group 144">
          <a:extLst>
            <a:ext uri="{FF2B5EF4-FFF2-40B4-BE49-F238E27FC236}">
              <a16:creationId xmlns:a16="http://schemas.microsoft.com/office/drawing/2014/main" id="{8A90F790-A9FD-40F1-9EF2-FCED43467084}"/>
            </a:ext>
          </a:extLst>
        </xdr:cNvPr>
        <xdr:cNvGrpSpPr/>
      </xdr:nvGrpSpPr>
      <xdr:grpSpPr>
        <a:xfrm rot="10800000">
          <a:off x="26672298" y="14419121"/>
          <a:ext cx="365760" cy="1463040"/>
          <a:chOff x="1418617" y="15324907"/>
          <a:chExt cx="259404" cy="1004743"/>
        </a:xfrm>
      </xdr:grpSpPr>
      <xdr:grpSp>
        <xdr:nvGrpSpPr>
          <xdr:cNvPr id="146" name="Group 145">
            <a:extLst>
              <a:ext uri="{FF2B5EF4-FFF2-40B4-BE49-F238E27FC236}">
                <a16:creationId xmlns:a16="http://schemas.microsoft.com/office/drawing/2014/main" id="{3D969B91-C65F-438B-A6E4-34FBE571F01C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51" name="Straight Connector 150">
              <a:extLst>
                <a:ext uri="{FF2B5EF4-FFF2-40B4-BE49-F238E27FC236}">
                  <a16:creationId xmlns:a16="http://schemas.microsoft.com/office/drawing/2014/main" id="{3A02B9F0-88C3-4358-8E5B-0316A181DBDC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2" name="Straight Arrow Connector 151">
              <a:extLst>
                <a:ext uri="{FF2B5EF4-FFF2-40B4-BE49-F238E27FC236}">
                  <a16:creationId xmlns:a16="http://schemas.microsoft.com/office/drawing/2014/main" id="{327B8891-B99B-44F8-9D75-4F59F5B1BE7F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47" name="Group 146">
            <a:extLst>
              <a:ext uri="{FF2B5EF4-FFF2-40B4-BE49-F238E27FC236}">
                <a16:creationId xmlns:a16="http://schemas.microsoft.com/office/drawing/2014/main" id="{86AEE2B6-1F54-4D09-B6A1-37B7971B2B33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49" name="Straight Connector 148">
              <a:extLst>
                <a:ext uri="{FF2B5EF4-FFF2-40B4-BE49-F238E27FC236}">
                  <a16:creationId xmlns:a16="http://schemas.microsoft.com/office/drawing/2014/main" id="{F499F919-A571-4AC8-8EDE-98A24130FA65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0" name="Straight Arrow Connector 149">
              <a:extLst>
                <a:ext uri="{FF2B5EF4-FFF2-40B4-BE49-F238E27FC236}">
                  <a16:creationId xmlns:a16="http://schemas.microsoft.com/office/drawing/2014/main" id="{433B6204-F828-4150-9DDA-3765C1A71AAF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48" name="Straight Arrow Connector 147">
            <a:extLst>
              <a:ext uri="{FF2B5EF4-FFF2-40B4-BE49-F238E27FC236}">
                <a16:creationId xmlns:a16="http://schemas.microsoft.com/office/drawing/2014/main" id="{6630D3DE-5C77-4C81-8F06-E9A261A99E0C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186313</xdr:colOff>
      <xdr:row>0</xdr:row>
      <xdr:rowOff>467986</xdr:rowOff>
    </xdr:from>
    <xdr:to>
      <xdr:col>45</xdr:col>
      <xdr:colOff>484911</xdr:colOff>
      <xdr:row>1</xdr:row>
      <xdr:rowOff>207818</xdr:rowOff>
    </xdr:to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BFCDDE69-731F-4C0B-958C-B9D4808EBAD0}"/>
            </a:ext>
          </a:extLst>
        </xdr:cNvPr>
        <xdr:cNvSpPr txBox="1"/>
      </xdr:nvSpPr>
      <xdr:spPr>
        <a:xfrm>
          <a:off x="25332313" y="1610986"/>
          <a:ext cx="870098" cy="3113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US Route 1</a:t>
          </a:r>
        </a:p>
      </xdr:txBody>
    </xdr:sp>
    <xdr:clientData/>
  </xdr:twoCellAnchor>
  <xdr:twoCellAnchor>
    <xdr:from>
      <xdr:col>23</xdr:col>
      <xdr:colOff>103910</xdr:colOff>
      <xdr:row>26</xdr:row>
      <xdr:rowOff>252189</xdr:rowOff>
    </xdr:from>
    <xdr:to>
      <xdr:col>23</xdr:col>
      <xdr:colOff>469670</xdr:colOff>
      <xdr:row>26</xdr:row>
      <xdr:rowOff>252189</xdr:rowOff>
    </xdr:to>
    <xdr:cxnSp macro="">
      <xdr:nvCxnSpPr>
        <xdr:cNvPr id="154" name="Straight Arrow Connector 153">
          <a:extLst>
            <a:ext uri="{FF2B5EF4-FFF2-40B4-BE49-F238E27FC236}">
              <a16:creationId xmlns:a16="http://schemas.microsoft.com/office/drawing/2014/main" id="{A9C857E6-DD2D-4119-A7A6-D8CE913C6BED}"/>
            </a:ext>
          </a:extLst>
        </xdr:cNvPr>
        <xdr:cNvCxnSpPr/>
      </xdr:nvCxnSpPr>
      <xdr:spPr>
        <a:xfrm flipH="1">
          <a:off x="13248410" y="5395689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83129</xdr:colOff>
      <xdr:row>26</xdr:row>
      <xdr:rowOff>283361</xdr:rowOff>
    </xdr:from>
    <xdr:to>
      <xdr:col>27</xdr:col>
      <xdr:colOff>448889</xdr:colOff>
      <xdr:row>26</xdr:row>
      <xdr:rowOff>283361</xdr:rowOff>
    </xdr:to>
    <xdr:cxnSp macro="">
      <xdr:nvCxnSpPr>
        <xdr:cNvPr id="155" name="Straight Arrow Connector 154">
          <a:extLst>
            <a:ext uri="{FF2B5EF4-FFF2-40B4-BE49-F238E27FC236}">
              <a16:creationId xmlns:a16="http://schemas.microsoft.com/office/drawing/2014/main" id="{0A05288C-1A5F-4F9D-9CF4-B4560FB61718}"/>
            </a:ext>
          </a:extLst>
        </xdr:cNvPr>
        <xdr:cNvCxnSpPr/>
      </xdr:nvCxnSpPr>
      <xdr:spPr>
        <a:xfrm flipH="1">
          <a:off x="15513629" y="5426861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83128</xdr:colOff>
      <xdr:row>29</xdr:row>
      <xdr:rowOff>266043</xdr:rowOff>
    </xdr:from>
    <xdr:to>
      <xdr:col>23</xdr:col>
      <xdr:colOff>448888</xdr:colOff>
      <xdr:row>29</xdr:row>
      <xdr:rowOff>266043</xdr:rowOff>
    </xdr:to>
    <xdr:cxnSp macro="">
      <xdr:nvCxnSpPr>
        <xdr:cNvPr id="156" name="Straight Arrow Connector 155">
          <a:extLst>
            <a:ext uri="{FF2B5EF4-FFF2-40B4-BE49-F238E27FC236}">
              <a16:creationId xmlns:a16="http://schemas.microsoft.com/office/drawing/2014/main" id="{C3D380F1-DAC9-4B47-9699-458A661FE42D}"/>
            </a:ext>
          </a:extLst>
        </xdr:cNvPr>
        <xdr:cNvCxnSpPr/>
      </xdr:nvCxnSpPr>
      <xdr:spPr>
        <a:xfrm rot="10800000" flipH="1">
          <a:off x="13227628" y="7124043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62347</xdr:colOff>
      <xdr:row>29</xdr:row>
      <xdr:rowOff>297215</xdr:rowOff>
    </xdr:from>
    <xdr:to>
      <xdr:col>27</xdr:col>
      <xdr:colOff>428107</xdr:colOff>
      <xdr:row>29</xdr:row>
      <xdr:rowOff>297215</xdr:rowOff>
    </xdr:to>
    <xdr:cxnSp macro="">
      <xdr:nvCxnSpPr>
        <xdr:cNvPr id="157" name="Straight Arrow Connector 156">
          <a:extLst>
            <a:ext uri="{FF2B5EF4-FFF2-40B4-BE49-F238E27FC236}">
              <a16:creationId xmlns:a16="http://schemas.microsoft.com/office/drawing/2014/main" id="{1D7C8451-9F8F-44B3-8FF0-8E77A058FA04}"/>
            </a:ext>
          </a:extLst>
        </xdr:cNvPr>
        <xdr:cNvCxnSpPr/>
      </xdr:nvCxnSpPr>
      <xdr:spPr>
        <a:xfrm rot="10800000" flipH="1">
          <a:off x="15492847" y="715521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103910</xdr:colOff>
      <xdr:row>26</xdr:row>
      <xdr:rowOff>252189</xdr:rowOff>
    </xdr:from>
    <xdr:to>
      <xdr:col>36</xdr:col>
      <xdr:colOff>469670</xdr:colOff>
      <xdr:row>26</xdr:row>
      <xdr:rowOff>252189</xdr:rowOff>
    </xdr:to>
    <xdr:cxnSp macro="">
      <xdr:nvCxnSpPr>
        <xdr:cNvPr id="158" name="Straight Arrow Connector 157">
          <a:extLst>
            <a:ext uri="{FF2B5EF4-FFF2-40B4-BE49-F238E27FC236}">
              <a16:creationId xmlns:a16="http://schemas.microsoft.com/office/drawing/2014/main" id="{3C8D0ABF-4FEF-4FC6-BC6D-635085FD5ADC}"/>
            </a:ext>
          </a:extLst>
        </xdr:cNvPr>
        <xdr:cNvCxnSpPr/>
      </xdr:nvCxnSpPr>
      <xdr:spPr>
        <a:xfrm flipH="1">
          <a:off x="20677910" y="5395689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83129</xdr:colOff>
      <xdr:row>26</xdr:row>
      <xdr:rowOff>283361</xdr:rowOff>
    </xdr:from>
    <xdr:to>
      <xdr:col>40</xdr:col>
      <xdr:colOff>448889</xdr:colOff>
      <xdr:row>26</xdr:row>
      <xdr:rowOff>283361</xdr:rowOff>
    </xdr:to>
    <xdr:cxnSp macro="">
      <xdr:nvCxnSpPr>
        <xdr:cNvPr id="159" name="Straight Arrow Connector 158">
          <a:extLst>
            <a:ext uri="{FF2B5EF4-FFF2-40B4-BE49-F238E27FC236}">
              <a16:creationId xmlns:a16="http://schemas.microsoft.com/office/drawing/2014/main" id="{9F5B467D-C76C-485A-8530-2504E542713B}"/>
            </a:ext>
          </a:extLst>
        </xdr:cNvPr>
        <xdr:cNvCxnSpPr/>
      </xdr:nvCxnSpPr>
      <xdr:spPr>
        <a:xfrm flipH="1">
          <a:off x="22943129" y="5426861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83128</xdr:colOff>
      <xdr:row>29</xdr:row>
      <xdr:rowOff>266043</xdr:rowOff>
    </xdr:from>
    <xdr:to>
      <xdr:col>36</xdr:col>
      <xdr:colOff>448888</xdr:colOff>
      <xdr:row>29</xdr:row>
      <xdr:rowOff>266043</xdr:rowOff>
    </xdr:to>
    <xdr:cxnSp macro="">
      <xdr:nvCxnSpPr>
        <xdr:cNvPr id="160" name="Straight Arrow Connector 159">
          <a:extLst>
            <a:ext uri="{FF2B5EF4-FFF2-40B4-BE49-F238E27FC236}">
              <a16:creationId xmlns:a16="http://schemas.microsoft.com/office/drawing/2014/main" id="{8CF30CC4-35FF-4026-A1E3-13D0DB232615}"/>
            </a:ext>
          </a:extLst>
        </xdr:cNvPr>
        <xdr:cNvCxnSpPr/>
      </xdr:nvCxnSpPr>
      <xdr:spPr>
        <a:xfrm rot="10800000" flipH="1">
          <a:off x="20657128" y="7124043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62347</xdr:colOff>
      <xdr:row>29</xdr:row>
      <xdr:rowOff>297215</xdr:rowOff>
    </xdr:from>
    <xdr:to>
      <xdr:col>40</xdr:col>
      <xdr:colOff>428107</xdr:colOff>
      <xdr:row>29</xdr:row>
      <xdr:rowOff>297215</xdr:rowOff>
    </xdr:to>
    <xdr:cxnSp macro="">
      <xdr:nvCxnSpPr>
        <xdr:cNvPr id="161" name="Straight Arrow Connector 160">
          <a:extLst>
            <a:ext uri="{FF2B5EF4-FFF2-40B4-BE49-F238E27FC236}">
              <a16:creationId xmlns:a16="http://schemas.microsoft.com/office/drawing/2014/main" id="{99E4E2B9-15A6-496B-8EEC-8B17AAF9A085}"/>
            </a:ext>
          </a:extLst>
        </xdr:cNvPr>
        <xdr:cNvCxnSpPr/>
      </xdr:nvCxnSpPr>
      <xdr:spPr>
        <a:xfrm rot="10800000" flipH="1">
          <a:off x="22922347" y="715521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262545</xdr:colOff>
      <xdr:row>32</xdr:row>
      <xdr:rowOff>79700</xdr:rowOff>
    </xdr:from>
    <xdr:to>
      <xdr:col>46</xdr:col>
      <xdr:colOff>262545</xdr:colOff>
      <xdr:row>32</xdr:row>
      <xdr:rowOff>445460</xdr:rowOff>
    </xdr:to>
    <xdr:cxnSp macro="">
      <xdr:nvCxnSpPr>
        <xdr:cNvPr id="162" name="Straight Arrow Connector 161">
          <a:extLst>
            <a:ext uri="{FF2B5EF4-FFF2-40B4-BE49-F238E27FC236}">
              <a16:creationId xmlns:a16="http://schemas.microsoft.com/office/drawing/2014/main" id="{B4824EBD-431E-464F-A43C-61D931FD7C55}"/>
            </a:ext>
          </a:extLst>
        </xdr:cNvPr>
        <xdr:cNvCxnSpPr/>
      </xdr:nvCxnSpPr>
      <xdr:spPr>
        <a:xfrm rot="5400000" flipH="1">
          <a:off x="26368665" y="8835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36</xdr:row>
      <xdr:rowOff>110872</xdr:rowOff>
    </xdr:from>
    <xdr:to>
      <xdr:col>46</xdr:col>
      <xdr:colOff>276400</xdr:colOff>
      <xdr:row>36</xdr:row>
      <xdr:rowOff>476632</xdr:rowOff>
    </xdr:to>
    <xdr:cxnSp macro="">
      <xdr:nvCxnSpPr>
        <xdr:cNvPr id="163" name="Straight Arrow Connector 162">
          <a:extLst>
            <a:ext uri="{FF2B5EF4-FFF2-40B4-BE49-F238E27FC236}">
              <a16:creationId xmlns:a16="http://schemas.microsoft.com/office/drawing/2014/main" id="{818BC946-4425-47C6-86A4-E4EF4AEEC0AD}"/>
            </a:ext>
          </a:extLst>
        </xdr:cNvPr>
        <xdr:cNvCxnSpPr/>
      </xdr:nvCxnSpPr>
      <xdr:spPr>
        <a:xfrm rot="5400000" flipH="1">
          <a:off x="26382520" y="11152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36</xdr:row>
      <xdr:rowOff>124726</xdr:rowOff>
    </xdr:from>
    <xdr:to>
      <xdr:col>43</xdr:col>
      <xdr:colOff>255618</xdr:colOff>
      <xdr:row>36</xdr:row>
      <xdr:rowOff>490486</xdr:rowOff>
    </xdr:to>
    <xdr:cxnSp macro="">
      <xdr:nvCxnSpPr>
        <xdr:cNvPr id="164" name="Straight Arrow Connector 163">
          <a:extLst>
            <a:ext uri="{FF2B5EF4-FFF2-40B4-BE49-F238E27FC236}">
              <a16:creationId xmlns:a16="http://schemas.microsoft.com/office/drawing/2014/main" id="{0B6F61EE-6AA7-4632-ADCC-19319D1B155B}"/>
            </a:ext>
          </a:extLst>
        </xdr:cNvPr>
        <xdr:cNvCxnSpPr/>
      </xdr:nvCxnSpPr>
      <xdr:spPr>
        <a:xfrm rot="16200000" flipH="1">
          <a:off x="24647238" y="11166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32</xdr:row>
      <xdr:rowOff>34672</xdr:rowOff>
    </xdr:from>
    <xdr:to>
      <xdr:col>43</xdr:col>
      <xdr:colOff>286791</xdr:colOff>
      <xdr:row>32</xdr:row>
      <xdr:rowOff>400432</xdr:rowOff>
    </xdr:to>
    <xdr:cxnSp macro="">
      <xdr:nvCxnSpPr>
        <xdr:cNvPr id="165" name="Straight Arrow Connector 164">
          <a:extLst>
            <a:ext uri="{FF2B5EF4-FFF2-40B4-BE49-F238E27FC236}">
              <a16:creationId xmlns:a16="http://schemas.microsoft.com/office/drawing/2014/main" id="{B70ABFFF-490E-4B4E-A32D-774D78D98787}"/>
            </a:ext>
          </a:extLst>
        </xdr:cNvPr>
        <xdr:cNvCxnSpPr/>
      </xdr:nvCxnSpPr>
      <xdr:spPr>
        <a:xfrm rot="16200000" flipH="1">
          <a:off x="24678411" y="8790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130799</xdr:colOff>
      <xdr:row>54</xdr:row>
      <xdr:rowOff>119152</xdr:rowOff>
    </xdr:from>
    <xdr:to>
      <xdr:col>47</xdr:col>
      <xdr:colOff>450839</xdr:colOff>
      <xdr:row>54</xdr:row>
      <xdr:rowOff>484912</xdr:rowOff>
    </xdr:to>
    <xdr:grpSp>
      <xdr:nvGrpSpPr>
        <xdr:cNvPr id="166" name="Group 165">
          <a:extLst>
            <a:ext uri="{FF2B5EF4-FFF2-40B4-BE49-F238E27FC236}">
              <a16:creationId xmlns:a16="http://schemas.microsoft.com/office/drawing/2014/main" id="{E3B68B9B-DA4B-487B-A087-43A99EE36415}"/>
            </a:ext>
          </a:extLst>
        </xdr:cNvPr>
        <xdr:cNvGrpSpPr/>
      </xdr:nvGrpSpPr>
      <xdr:grpSpPr>
        <a:xfrm rot="16200000">
          <a:off x="27273239" y="30412462"/>
          <a:ext cx="365760" cy="1501140"/>
          <a:chOff x="1418617" y="15324907"/>
          <a:chExt cx="259404" cy="1004743"/>
        </a:xfrm>
      </xdr:grpSpPr>
      <xdr:grpSp>
        <xdr:nvGrpSpPr>
          <xdr:cNvPr id="167" name="Group 166">
            <a:extLst>
              <a:ext uri="{FF2B5EF4-FFF2-40B4-BE49-F238E27FC236}">
                <a16:creationId xmlns:a16="http://schemas.microsoft.com/office/drawing/2014/main" id="{B0BAD036-52CE-43A2-8348-05197C57F82E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72" name="Straight Connector 171">
              <a:extLst>
                <a:ext uri="{FF2B5EF4-FFF2-40B4-BE49-F238E27FC236}">
                  <a16:creationId xmlns:a16="http://schemas.microsoft.com/office/drawing/2014/main" id="{AF15DFA8-E7E1-4515-83F8-E1D15DB1DB94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3" name="Straight Arrow Connector 172">
              <a:extLst>
                <a:ext uri="{FF2B5EF4-FFF2-40B4-BE49-F238E27FC236}">
                  <a16:creationId xmlns:a16="http://schemas.microsoft.com/office/drawing/2014/main" id="{86640D66-31BC-47C2-B768-991DB0D2C5E1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68" name="Group 167">
            <a:extLst>
              <a:ext uri="{FF2B5EF4-FFF2-40B4-BE49-F238E27FC236}">
                <a16:creationId xmlns:a16="http://schemas.microsoft.com/office/drawing/2014/main" id="{C120F233-1B94-42ED-9B06-F8C0B74C3B9F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70" name="Straight Connector 169">
              <a:extLst>
                <a:ext uri="{FF2B5EF4-FFF2-40B4-BE49-F238E27FC236}">
                  <a16:creationId xmlns:a16="http://schemas.microsoft.com/office/drawing/2014/main" id="{68F71F2B-D1E6-4E4B-B810-16A1294E0DFB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1" name="Straight Arrow Connector 170">
              <a:extLst>
                <a:ext uri="{FF2B5EF4-FFF2-40B4-BE49-F238E27FC236}">
                  <a16:creationId xmlns:a16="http://schemas.microsoft.com/office/drawing/2014/main" id="{E833E0CE-43FE-4103-BBF6-5435E3F801D2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69" name="Straight Arrow Connector 168">
            <a:extLst>
              <a:ext uri="{FF2B5EF4-FFF2-40B4-BE49-F238E27FC236}">
                <a16:creationId xmlns:a16="http://schemas.microsoft.com/office/drawing/2014/main" id="{BA943481-1A60-488E-B72C-02949DC063C2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104475</xdr:colOff>
      <xdr:row>54</xdr:row>
      <xdr:rowOff>121231</xdr:rowOff>
    </xdr:from>
    <xdr:to>
      <xdr:col>44</xdr:col>
      <xdr:colOff>470235</xdr:colOff>
      <xdr:row>56</xdr:row>
      <xdr:rowOff>441271</xdr:rowOff>
    </xdr:to>
    <xdr:grpSp>
      <xdr:nvGrpSpPr>
        <xdr:cNvPr id="174" name="Group 173">
          <a:extLst>
            <a:ext uri="{FF2B5EF4-FFF2-40B4-BE49-F238E27FC236}">
              <a16:creationId xmlns:a16="http://schemas.microsoft.com/office/drawing/2014/main" id="{2F3C6635-33D4-457D-BBC0-15C9CAF8555D}"/>
            </a:ext>
          </a:extLst>
        </xdr:cNvPr>
        <xdr:cNvGrpSpPr/>
      </xdr:nvGrpSpPr>
      <xdr:grpSpPr>
        <a:xfrm>
          <a:off x="26088675" y="30982231"/>
          <a:ext cx="365760" cy="1463040"/>
          <a:chOff x="1418617" y="15324907"/>
          <a:chExt cx="259404" cy="1004743"/>
        </a:xfrm>
      </xdr:grpSpPr>
      <xdr:grpSp>
        <xdr:nvGrpSpPr>
          <xdr:cNvPr id="175" name="Group 174">
            <a:extLst>
              <a:ext uri="{FF2B5EF4-FFF2-40B4-BE49-F238E27FC236}">
                <a16:creationId xmlns:a16="http://schemas.microsoft.com/office/drawing/2014/main" id="{A6C0B540-05D3-40F0-A982-E14BC8318DA5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80" name="Straight Connector 179">
              <a:extLst>
                <a:ext uri="{FF2B5EF4-FFF2-40B4-BE49-F238E27FC236}">
                  <a16:creationId xmlns:a16="http://schemas.microsoft.com/office/drawing/2014/main" id="{9FF5DEE2-F92B-45B5-BCD8-88CFB969619C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1" name="Straight Arrow Connector 180">
              <a:extLst>
                <a:ext uri="{FF2B5EF4-FFF2-40B4-BE49-F238E27FC236}">
                  <a16:creationId xmlns:a16="http://schemas.microsoft.com/office/drawing/2014/main" id="{C90906E4-0690-4A4F-9B25-A67E642A4C4A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76" name="Group 175">
            <a:extLst>
              <a:ext uri="{FF2B5EF4-FFF2-40B4-BE49-F238E27FC236}">
                <a16:creationId xmlns:a16="http://schemas.microsoft.com/office/drawing/2014/main" id="{B5E9A977-2879-473B-835D-F3D65EE8EE7E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78" name="Straight Connector 177">
              <a:extLst>
                <a:ext uri="{FF2B5EF4-FFF2-40B4-BE49-F238E27FC236}">
                  <a16:creationId xmlns:a16="http://schemas.microsoft.com/office/drawing/2014/main" id="{B614E1F8-743F-41F1-B18A-2EDDE6A546B2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9" name="Straight Arrow Connector 178">
              <a:extLst>
                <a:ext uri="{FF2B5EF4-FFF2-40B4-BE49-F238E27FC236}">
                  <a16:creationId xmlns:a16="http://schemas.microsoft.com/office/drawing/2014/main" id="{4CD4102F-7AB1-4E6A-A8C8-F65D598FC791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77" name="Straight Arrow Connector 176">
            <a:extLst>
              <a:ext uri="{FF2B5EF4-FFF2-40B4-BE49-F238E27FC236}">
                <a16:creationId xmlns:a16="http://schemas.microsoft.com/office/drawing/2014/main" id="{CA28DD51-83B0-4D67-A1E9-A38A22FC23DE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89235</xdr:colOff>
      <xdr:row>53</xdr:row>
      <xdr:rowOff>94907</xdr:rowOff>
    </xdr:from>
    <xdr:to>
      <xdr:col>44</xdr:col>
      <xdr:colOff>409275</xdr:colOff>
      <xdr:row>53</xdr:row>
      <xdr:rowOff>460667</xdr:rowOff>
    </xdr:to>
    <xdr:grpSp>
      <xdr:nvGrpSpPr>
        <xdr:cNvPr id="182" name="Group 181">
          <a:extLst>
            <a:ext uri="{FF2B5EF4-FFF2-40B4-BE49-F238E27FC236}">
              <a16:creationId xmlns:a16="http://schemas.microsoft.com/office/drawing/2014/main" id="{0981E25B-C839-4C34-94FD-4F9AA68CC843}"/>
            </a:ext>
          </a:extLst>
        </xdr:cNvPr>
        <xdr:cNvGrpSpPr/>
      </xdr:nvGrpSpPr>
      <xdr:grpSpPr>
        <a:xfrm rot="5400000">
          <a:off x="25460025" y="29816717"/>
          <a:ext cx="365760" cy="1501140"/>
          <a:chOff x="1418617" y="15324907"/>
          <a:chExt cx="259404" cy="1004743"/>
        </a:xfrm>
      </xdr:grpSpPr>
      <xdr:grpSp>
        <xdr:nvGrpSpPr>
          <xdr:cNvPr id="183" name="Group 182">
            <a:extLst>
              <a:ext uri="{FF2B5EF4-FFF2-40B4-BE49-F238E27FC236}">
                <a16:creationId xmlns:a16="http://schemas.microsoft.com/office/drawing/2014/main" id="{2CC0F58C-DF16-4C36-9D85-21E78B177C92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88" name="Straight Connector 187">
              <a:extLst>
                <a:ext uri="{FF2B5EF4-FFF2-40B4-BE49-F238E27FC236}">
                  <a16:creationId xmlns:a16="http://schemas.microsoft.com/office/drawing/2014/main" id="{10652F3D-3BD4-448F-B9AD-AF5E049889E0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9" name="Straight Arrow Connector 188">
              <a:extLst>
                <a:ext uri="{FF2B5EF4-FFF2-40B4-BE49-F238E27FC236}">
                  <a16:creationId xmlns:a16="http://schemas.microsoft.com/office/drawing/2014/main" id="{AB9E48DD-70BA-40B1-8262-0D5C5364139A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84" name="Group 183">
            <a:extLst>
              <a:ext uri="{FF2B5EF4-FFF2-40B4-BE49-F238E27FC236}">
                <a16:creationId xmlns:a16="http://schemas.microsoft.com/office/drawing/2014/main" id="{0A12CFC4-9886-45CC-B492-37873C03FD50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86" name="Straight Connector 185">
              <a:extLst>
                <a:ext uri="{FF2B5EF4-FFF2-40B4-BE49-F238E27FC236}">
                  <a16:creationId xmlns:a16="http://schemas.microsoft.com/office/drawing/2014/main" id="{137BF8AB-D42C-4117-87A0-CF0BA3A92A26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7" name="Straight Arrow Connector 186">
              <a:extLst>
                <a:ext uri="{FF2B5EF4-FFF2-40B4-BE49-F238E27FC236}">
                  <a16:creationId xmlns:a16="http://schemas.microsoft.com/office/drawing/2014/main" id="{B498ADD8-5C1B-4994-9719-C074D5CBD910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85" name="Straight Arrow Connector 184">
            <a:extLst>
              <a:ext uri="{FF2B5EF4-FFF2-40B4-BE49-F238E27FC236}">
                <a16:creationId xmlns:a16="http://schemas.microsoft.com/office/drawing/2014/main" id="{0467A4B4-79CE-418E-9CCE-92DA47A507A0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97548</xdr:colOff>
      <xdr:row>51</xdr:row>
      <xdr:rowOff>131621</xdr:rowOff>
    </xdr:from>
    <xdr:to>
      <xdr:col>45</xdr:col>
      <xdr:colOff>463308</xdr:colOff>
      <xdr:row>53</xdr:row>
      <xdr:rowOff>451661</xdr:rowOff>
    </xdr:to>
    <xdr:grpSp>
      <xdr:nvGrpSpPr>
        <xdr:cNvPr id="190" name="Group 189">
          <a:extLst>
            <a:ext uri="{FF2B5EF4-FFF2-40B4-BE49-F238E27FC236}">
              <a16:creationId xmlns:a16="http://schemas.microsoft.com/office/drawing/2014/main" id="{60AEF1F0-FCAB-4EE6-8CB3-53AFE15BB4AF}"/>
            </a:ext>
          </a:extLst>
        </xdr:cNvPr>
        <xdr:cNvGrpSpPr/>
      </xdr:nvGrpSpPr>
      <xdr:grpSpPr>
        <a:xfrm rot="10800000">
          <a:off x="26672298" y="29278121"/>
          <a:ext cx="365760" cy="1463040"/>
          <a:chOff x="1418617" y="15324907"/>
          <a:chExt cx="259404" cy="1004743"/>
        </a:xfrm>
      </xdr:grpSpPr>
      <xdr:grpSp>
        <xdr:nvGrpSpPr>
          <xdr:cNvPr id="191" name="Group 190">
            <a:extLst>
              <a:ext uri="{FF2B5EF4-FFF2-40B4-BE49-F238E27FC236}">
                <a16:creationId xmlns:a16="http://schemas.microsoft.com/office/drawing/2014/main" id="{196611CE-614A-45D6-B711-500E535E365D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196" name="Straight Connector 195">
              <a:extLst>
                <a:ext uri="{FF2B5EF4-FFF2-40B4-BE49-F238E27FC236}">
                  <a16:creationId xmlns:a16="http://schemas.microsoft.com/office/drawing/2014/main" id="{34AFF715-2392-4A40-9564-09758D885EF3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7" name="Straight Arrow Connector 196">
              <a:extLst>
                <a:ext uri="{FF2B5EF4-FFF2-40B4-BE49-F238E27FC236}">
                  <a16:creationId xmlns:a16="http://schemas.microsoft.com/office/drawing/2014/main" id="{20D81430-69FE-4ACA-9023-3940F2C0A941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92" name="Group 191">
            <a:extLst>
              <a:ext uri="{FF2B5EF4-FFF2-40B4-BE49-F238E27FC236}">
                <a16:creationId xmlns:a16="http://schemas.microsoft.com/office/drawing/2014/main" id="{ED8B7124-6C42-4CBB-AF43-012EF7BDC96E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194" name="Straight Connector 193">
              <a:extLst>
                <a:ext uri="{FF2B5EF4-FFF2-40B4-BE49-F238E27FC236}">
                  <a16:creationId xmlns:a16="http://schemas.microsoft.com/office/drawing/2014/main" id="{E247F846-0750-47A7-9F40-F1425F69D971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5" name="Straight Arrow Connector 194">
              <a:extLst>
                <a:ext uri="{FF2B5EF4-FFF2-40B4-BE49-F238E27FC236}">
                  <a16:creationId xmlns:a16="http://schemas.microsoft.com/office/drawing/2014/main" id="{A0C9058F-17F4-4AEA-A504-44742BCBF627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93" name="Straight Arrow Connector 192">
            <a:extLst>
              <a:ext uri="{FF2B5EF4-FFF2-40B4-BE49-F238E27FC236}">
                <a16:creationId xmlns:a16="http://schemas.microsoft.com/office/drawing/2014/main" id="{35D20491-292F-46FC-B7B7-25F820689750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130799</xdr:colOff>
      <xdr:row>67</xdr:row>
      <xdr:rowOff>119152</xdr:rowOff>
    </xdr:from>
    <xdr:to>
      <xdr:col>47</xdr:col>
      <xdr:colOff>450839</xdr:colOff>
      <xdr:row>67</xdr:row>
      <xdr:rowOff>484912</xdr:rowOff>
    </xdr:to>
    <xdr:grpSp>
      <xdr:nvGrpSpPr>
        <xdr:cNvPr id="198" name="Group 197">
          <a:extLst>
            <a:ext uri="{FF2B5EF4-FFF2-40B4-BE49-F238E27FC236}">
              <a16:creationId xmlns:a16="http://schemas.microsoft.com/office/drawing/2014/main" id="{913E76DA-046C-4B35-A99C-BC6AB8CAE090}"/>
            </a:ext>
          </a:extLst>
        </xdr:cNvPr>
        <xdr:cNvGrpSpPr/>
      </xdr:nvGrpSpPr>
      <xdr:grpSpPr>
        <a:xfrm rot="16200000">
          <a:off x="27273239" y="37841962"/>
          <a:ext cx="365760" cy="1501140"/>
          <a:chOff x="1418617" y="15324907"/>
          <a:chExt cx="259404" cy="1004743"/>
        </a:xfrm>
      </xdr:grpSpPr>
      <xdr:grpSp>
        <xdr:nvGrpSpPr>
          <xdr:cNvPr id="199" name="Group 198">
            <a:extLst>
              <a:ext uri="{FF2B5EF4-FFF2-40B4-BE49-F238E27FC236}">
                <a16:creationId xmlns:a16="http://schemas.microsoft.com/office/drawing/2014/main" id="{070EA57E-F88F-4069-BA3C-6096DEDFF78F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04" name="Straight Connector 203">
              <a:extLst>
                <a:ext uri="{FF2B5EF4-FFF2-40B4-BE49-F238E27FC236}">
                  <a16:creationId xmlns:a16="http://schemas.microsoft.com/office/drawing/2014/main" id="{BB6DA73F-804E-48F2-B7A6-6A05838E1C2A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5" name="Straight Arrow Connector 204">
              <a:extLst>
                <a:ext uri="{FF2B5EF4-FFF2-40B4-BE49-F238E27FC236}">
                  <a16:creationId xmlns:a16="http://schemas.microsoft.com/office/drawing/2014/main" id="{18F09AEF-2810-4EB1-A3F8-F8837C5EE68F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00" name="Group 199">
            <a:extLst>
              <a:ext uri="{FF2B5EF4-FFF2-40B4-BE49-F238E27FC236}">
                <a16:creationId xmlns:a16="http://schemas.microsoft.com/office/drawing/2014/main" id="{40EEDF02-E8C0-48F7-959F-F1E25A491F55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02" name="Straight Connector 201">
              <a:extLst>
                <a:ext uri="{FF2B5EF4-FFF2-40B4-BE49-F238E27FC236}">
                  <a16:creationId xmlns:a16="http://schemas.microsoft.com/office/drawing/2014/main" id="{D6266AB5-7648-4ADE-AFD1-6FEC79CE678D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3" name="Straight Arrow Connector 202">
              <a:extLst>
                <a:ext uri="{FF2B5EF4-FFF2-40B4-BE49-F238E27FC236}">
                  <a16:creationId xmlns:a16="http://schemas.microsoft.com/office/drawing/2014/main" id="{3D5CDA29-EBA8-4CD6-AF37-0753E1897043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01" name="Straight Arrow Connector 200">
            <a:extLst>
              <a:ext uri="{FF2B5EF4-FFF2-40B4-BE49-F238E27FC236}">
                <a16:creationId xmlns:a16="http://schemas.microsoft.com/office/drawing/2014/main" id="{D69C886D-ED51-4370-A7D4-E143E1BF8F80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104475</xdr:colOff>
      <xdr:row>67</xdr:row>
      <xdr:rowOff>121231</xdr:rowOff>
    </xdr:from>
    <xdr:to>
      <xdr:col>44</xdr:col>
      <xdr:colOff>470235</xdr:colOff>
      <xdr:row>69</xdr:row>
      <xdr:rowOff>441271</xdr:rowOff>
    </xdr:to>
    <xdr:grpSp>
      <xdr:nvGrpSpPr>
        <xdr:cNvPr id="206" name="Group 205">
          <a:extLst>
            <a:ext uri="{FF2B5EF4-FFF2-40B4-BE49-F238E27FC236}">
              <a16:creationId xmlns:a16="http://schemas.microsoft.com/office/drawing/2014/main" id="{CCF2FDCD-6288-4A14-8B49-CA08220B8C89}"/>
            </a:ext>
          </a:extLst>
        </xdr:cNvPr>
        <xdr:cNvGrpSpPr/>
      </xdr:nvGrpSpPr>
      <xdr:grpSpPr>
        <a:xfrm>
          <a:off x="26088675" y="38411731"/>
          <a:ext cx="365760" cy="1463040"/>
          <a:chOff x="1418617" y="15324907"/>
          <a:chExt cx="259404" cy="1004743"/>
        </a:xfrm>
      </xdr:grpSpPr>
      <xdr:grpSp>
        <xdr:nvGrpSpPr>
          <xdr:cNvPr id="207" name="Group 206">
            <a:extLst>
              <a:ext uri="{FF2B5EF4-FFF2-40B4-BE49-F238E27FC236}">
                <a16:creationId xmlns:a16="http://schemas.microsoft.com/office/drawing/2014/main" id="{F6215FA3-5448-40B2-B85D-C6B79F732389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12" name="Straight Connector 211">
              <a:extLst>
                <a:ext uri="{FF2B5EF4-FFF2-40B4-BE49-F238E27FC236}">
                  <a16:creationId xmlns:a16="http://schemas.microsoft.com/office/drawing/2014/main" id="{0F0A46D1-E4B9-4001-B835-267FE750CFDD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3" name="Straight Arrow Connector 212">
              <a:extLst>
                <a:ext uri="{FF2B5EF4-FFF2-40B4-BE49-F238E27FC236}">
                  <a16:creationId xmlns:a16="http://schemas.microsoft.com/office/drawing/2014/main" id="{0775F256-C290-4CB1-9EEA-2940CF28B2AA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08" name="Group 207">
            <a:extLst>
              <a:ext uri="{FF2B5EF4-FFF2-40B4-BE49-F238E27FC236}">
                <a16:creationId xmlns:a16="http://schemas.microsoft.com/office/drawing/2014/main" id="{00D0BF0E-BAA6-4391-8283-DD0EABD1386E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10" name="Straight Connector 209">
              <a:extLst>
                <a:ext uri="{FF2B5EF4-FFF2-40B4-BE49-F238E27FC236}">
                  <a16:creationId xmlns:a16="http://schemas.microsoft.com/office/drawing/2014/main" id="{10182350-FC1E-4235-8F5A-3CA97F6302FB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1" name="Straight Arrow Connector 210">
              <a:extLst>
                <a:ext uri="{FF2B5EF4-FFF2-40B4-BE49-F238E27FC236}">
                  <a16:creationId xmlns:a16="http://schemas.microsoft.com/office/drawing/2014/main" id="{196151C1-781F-4AA6-872A-C423C422DE37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09" name="Straight Arrow Connector 208">
            <a:extLst>
              <a:ext uri="{FF2B5EF4-FFF2-40B4-BE49-F238E27FC236}">
                <a16:creationId xmlns:a16="http://schemas.microsoft.com/office/drawing/2014/main" id="{AAEA9D24-2C28-4331-B53B-9AB3639F362E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89235</xdr:colOff>
      <xdr:row>66</xdr:row>
      <xdr:rowOff>94907</xdr:rowOff>
    </xdr:from>
    <xdr:to>
      <xdr:col>44</xdr:col>
      <xdr:colOff>409275</xdr:colOff>
      <xdr:row>66</xdr:row>
      <xdr:rowOff>460667</xdr:rowOff>
    </xdr:to>
    <xdr:grpSp>
      <xdr:nvGrpSpPr>
        <xdr:cNvPr id="214" name="Group 213">
          <a:extLst>
            <a:ext uri="{FF2B5EF4-FFF2-40B4-BE49-F238E27FC236}">
              <a16:creationId xmlns:a16="http://schemas.microsoft.com/office/drawing/2014/main" id="{9FAFBA2D-F8AC-4563-8EA0-E948E97B5ECF}"/>
            </a:ext>
          </a:extLst>
        </xdr:cNvPr>
        <xdr:cNvGrpSpPr/>
      </xdr:nvGrpSpPr>
      <xdr:grpSpPr>
        <a:xfrm rot="5400000">
          <a:off x="25460025" y="37246217"/>
          <a:ext cx="365760" cy="1501140"/>
          <a:chOff x="1418617" y="15324907"/>
          <a:chExt cx="259404" cy="1004743"/>
        </a:xfrm>
      </xdr:grpSpPr>
      <xdr:grpSp>
        <xdr:nvGrpSpPr>
          <xdr:cNvPr id="215" name="Group 214">
            <a:extLst>
              <a:ext uri="{FF2B5EF4-FFF2-40B4-BE49-F238E27FC236}">
                <a16:creationId xmlns:a16="http://schemas.microsoft.com/office/drawing/2014/main" id="{6D9FEF69-DFD2-4407-AD56-4A8BC0E686AC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20" name="Straight Connector 219">
              <a:extLst>
                <a:ext uri="{FF2B5EF4-FFF2-40B4-BE49-F238E27FC236}">
                  <a16:creationId xmlns:a16="http://schemas.microsoft.com/office/drawing/2014/main" id="{4E1405F9-92D9-432A-9BA2-8A0D40F2B5B9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21" name="Straight Arrow Connector 220">
              <a:extLst>
                <a:ext uri="{FF2B5EF4-FFF2-40B4-BE49-F238E27FC236}">
                  <a16:creationId xmlns:a16="http://schemas.microsoft.com/office/drawing/2014/main" id="{B1263F4F-9782-4E30-991D-6573B4E59942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16" name="Group 215">
            <a:extLst>
              <a:ext uri="{FF2B5EF4-FFF2-40B4-BE49-F238E27FC236}">
                <a16:creationId xmlns:a16="http://schemas.microsoft.com/office/drawing/2014/main" id="{BB2FF104-65FE-4223-986D-BC86946C9EFC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18" name="Straight Connector 217">
              <a:extLst>
                <a:ext uri="{FF2B5EF4-FFF2-40B4-BE49-F238E27FC236}">
                  <a16:creationId xmlns:a16="http://schemas.microsoft.com/office/drawing/2014/main" id="{DF22FDAA-55D0-4E3D-A058-0F9E03EB22EC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9" name="Straight Arrow Connector 218">
              <a:extLst>
                <a:ext uri="{FF2B5EF4-FFF2-40B4-BE49-F238E27FC236}">
                  <a16:creationId xmlns:a16="http://schemas.microsoft.com/office/drawing/2014/main" id="{38CB7450-F33F-4AF6-BAB9-8755036BF5E2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17" name="Straight Arrow Connector 216">
            <a:extLst>
              <a:ext uri="{FF2B5EF4-FFF2-40B4-BE49-F238E27FC236}">
                <a16:creationId xmlns:a16="http://schemas.microsoft.com/office/drawing/2014/main" id="{D5CE8ED1-58F8-448F-8FCB-1EF61A8365E6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97548</xdr:colOff>
      <xdr:row>64</xdr:row>
      <xdr:rowOff>131621</xdr:rowOff>
    </xdr:from>
    <xdr:to>
      <xdr:col>45</xdr:col>
      <xdr:colOff>463308</xdr:colOff>
      <xdr:row>66</xdr:row>
      <xdr:rowOff>451661</xdr:rowOff>
    </xdr:to>
    <xdr:grpSp>
      <xdr:nvGrpSpPr>
        <xdr:cNvPr id="222" name="Group 221">
          <a:extLst>
            <a:ext uri="{FF2B5EF4-FFF2-40B4-BE49-F238E27FC236}">
              <a16:creationId xmlns:a16="http://schemas.microsoft.com/office/drawing/2014/main" id="{FC5B5E8D-6BAD-41BC-8FB2-96E64E56F59A}"/>
            </a:ext>
          </a:extLst>
        </xdr:cNvPr>
        <xdr:cNvGrpSpPr/>
      </xdr:nvGrpSpPr>
      <xdr:grpSpPr>
        <a:xfrm rot="10800000">
          <a:off x="26672298" y="36707621"/>
          <a:ext cx="365760" cy="1463040"/>
          <a:chOff x="1418617" y="15324907"/>
          <a:chExt cx="259404" cy="1004743"/>
        </a:xfrm>
      </xdr:grpSpPr>
      <xdr:grpSp>
        <xdr:nvGrpSpPr>
          <xdr:cNvPr id="223" name="Group 222">
            <a:extLst>
              <a:ext uri="{FF2B5EF4-FFF2-40B4-BE49-F238E27FC236}">
                <a16:creationId xmlns:a16="http://schemas.microsoft.com/office/drawing/2014/main" id="{6CEF864E-0321-4977-8621-9DF26332889F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28" name="Straight Connector 227">
              <a:extLst>
                <a:ext uri="{FF2B5EF4-FFF2-40B4-BE49-F238E27FC236}">
                  <a16:creationId xmlns:a16="http://schemas.microsoft.com/office/drawing/2014/main" id="{15C25864-B958-43AD-8B2D-94A3CAC8FBF2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29" name="Straight Arrow Connector 228">
              <a:extLst>
                <a:ext uri="{FF2B5EF4-FFF2-40B4-BE49-F238E27FC236}">
                  <a16:creationId xmlns:a16="http://schemas.microsoft.com/office/drawing/2014/main" id="{31B35B1B-CA3B-482D-8528-E8990F69B9BB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24" name="Group 223">
            <a:extLst>
              <a:ext uri="{FF2B5EF4-FFF2-40B4-BE49-F238E27FC236}">
                <a16:creationId xmlns:a16="http://schemas.microsoft.com/office/drawing/2014/main" id="{DE1CD3CD-21B9-4063-95EE-A2DF21A6ABA8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26" name="Straight Connector 225">
              <a:extLst>
                <a:ext uri="{FF2B5EF4-FFF2-40B4-BE49-F238E27FC236}">
                  <a16:creationId xmlns:a16="http://schemas.microsoft.com/office/drawing/2014/main" id="{1F08A1DA-24AD-4125-8445-7B8DF7261CDB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27" name="Straight Arrow Connector 226">
              <a:extLst>
                <a:ext uri="{FF2B5EF4-FFF2-40B4-BE49-F238E27FC236}">
                  <a16:creationId xmlns:a16="http://schemas.microsoft.com/office/drawing/2014/main" id="{D38B8309-2B31-4518-8D65-E985C0596FB8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25" name="Straight Arrow Connector 224">
            <a:extLst>
              <a:ext uri="{FF2B5EF4-FFF2-40B4-BE49-F238E27FC236}">
                <a16:creationId xmlns:a16="http://schemas.microsoft.com/office/drawing/2014/main" id="{EADA14CE-B728-4ABA-B6CE-2FC83992E6C2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262545</xdr:colOff>
      <xdr:row>58</xdr:row>
      <xdr:rowOff>79700</xdr:rowOff>
    </xdr:from>
    <xdr:to>
      <xdr:col>46</xdr:col>
      <xdr:colOff>262545</xdr:colOff>
      <xdr:row>58</xdr:row>
      <xdr:rowOff>445460</xdr:rowOff>
    </xdr:to>
    <xdr:cxnSp macro="">
      <xdr:nvCxnSpPr>
        <xdr:cNvPr id="230" name="Straight Arrow Connector 229">
          <a:extLst>
            <a:ext uri="{FF2B5EF4-FFF2-40B4-BE49-F238E27FC236}">
              <a16:creationId xmlns:a16="http://schemas.microsoft.com/office/drawing/2014/main" id="{DB833DB4-33A0-4378-8C29-276C9FCE3B17}"/>
            </a:ext>
          </a:extLst>
        </xdr:cNvPr>
        <xdr:cNvCxnSpPr/>
      </xdr:nvCxnSpPr>
      <xdr:spPr>
        <a:xfrm rot="5400000" flipH="1">
          <a:off x="26368665" y="162645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62</xdr:row>
      <xdr:rowOff>110872</xdr:rowOff>
    </xdr:from>
    <xdr:to>
      <xdr:col>46</xdr:col>
      <xdr:colOff>276400</xdr:colOff>
      <xdr:row>62</xdr:row>
      <xdr:rowOff>476632</xdr:rowOff>
    </xdr:to>
    <xdr:cxnSp macro="">
      <xdr:nvCxnSpPr>
        <xdr:cNvPr id="231" name="Straight Arrow Connector 230">
          <a:extLst>
            <a:ext uri="{FF2B5EF4-FFF2-40B4-BE49-F238E27FC236}">
              <a16:creationId xmlns:a16="http://schemas.microsoft.com/office/drawing/2014/main" id="{F768EAA0-D1B7-4E8B-A87B-61BB6DB54E62}"/>
            </a:ext>
          </a:extLst>
        </xdr:cNvPr>
        <xdr:cNvCxnSpPr/>
      </xdr:nvCxnSpPr>
      <xdr:spPr>
        <a:xfrm rot="5400000" flipH="1">
          <a:off x="26382520" y="185817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62</xdr:row>
      <xdr:rowOff>124726</xdr:rowOff>
    </xdr:from>
    <xdr:to>
      <xdr:col>43</xdr:col>
      <xdr:colOff>255618</xdr:colOff>
      <xdr:row>62</xdr:row>
      <xdr:rowOff>490486</xdr:rowOff>
    </xdr:to>
    <xdr:cxnSp macro="">
      <xdr:nvCxnSpPr>
        <xdr:cNvPr id="232" name="Straight Arrow Connector 231">
          <a:extLst>
            <a:ext uri="{FF2B5EF4-FFF2-40B4-BE49-F238E27FC236}">
              <a16:creationId xmlns:a16="http://schemas.microsoft.com/office/drawing/2014/main" id="{549D85E3-26EE-405E-B409-C38AD0A97E10}"/>
            </a:ext>
          </a:extLst>
        </xdr:cNvPr>
        <xdr:cNvCxnSpPr/>
      </xdr:nvCxnSpPr>
      <xdr:spPr>
        <a:xfrm rot="16200000" flipH="1">
          <a:off x="24647238" y="185956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58</xdr:row>
      <xdr:rowOff>34672</xdr:rowOff>
    </xdr:from>
    <xdr:to>
      <xdr:col>43</xdr:col>
      <xdr:colOff>286791</xdr:colOff>
      <xdr:row>58</xdr:row>
      <xdr:rowOff>400432</xdr:rowOff>
    </xdr:to>
    <xdr:cxnSp macro="">
      <xdr:nvCxnSpPr>
        <xdr:cNvPr id="233" name="Straight Arrow Connector 232">
          <a:extLst>
            <a:ext uri="{FF2B5EF4-FFF2-40B4-BE49-F238E27FC236}">
              <a16:creationId xmlns:a16="http://schemas.microsoft.com/office/drawing/2014/main" id="{FCF7DA57-FBCD-4D30-BCAE-8D36D6490A7A}"/>
            </a:ext>
          </a:extLst>
        </xdr:cNvPr>
        <xdr:cNvCxnSpPr/>
      </xdr:nvCxnSpPr>
      <xdr:spPr>
        <a:xfrm rot="16200000" flipH="1">
          <a:off x="24678411" y="162195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121227</xdr:colOff>
      <xdr:row>54</xdr:row>
      <xdr:rowOff>0</xdr:rowOff>
    </xdr:from>
    <xdr:to>
      <xdr:col>48</xdr:col>
      <xdr:colOff>242454</xdr:colOff>
      <xdr:row>54</xdr:row>
      <xdr:rowOff>0</xdr:rowOff>
    </xdr:to>
    <xdr:cxnSp macro="">
      <xdr:nvCxnSpPr>
        <xdr:cNvPr id="234" name="Straight Connector 233">
          <a:extLst>
            <a:ext uri="{FF2B5EF4-FFF2-40B4-BE49-F238E27FC236}">
              <a16:creationId xmlns:a16="http://schemas.microsoft.com/office/drawing/2014/main" id="{BFE54B41-E588-4E59-8359-C884CAD5999A}"/>
            </a:ext>
          </a:extLst>
        </xdr:cNvPr>
        <xdr:cNvCxnSpPr/>
      </xdr:nvCxnSpPr>
      <xdr:spPr>
        <a:xfrm flipV="1">
          <a:off x="23552727" y="13716000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546531</xdr:colOff>
      <xdr:row>53</xdr:row>
      <xdr:rowOff>343295</xdr:rowOff>
    </xdr:from>
    <xdr:to>
      <xdr:col>50</xdr:col>
      <xdr:colOff>273629</xdr:colOff>
      <xdr:row>54</xdr:row>
      <xdr:rowOff>83127</xdr:rowOff>
    </xdr:to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322623D9-367D-48D2-9D45-E48517631860}"/>
            </a:ext>
          </a:extLst>
        </xdr:cNvPr>
        <xdr:cNvSpPr txBox="1"/>
      </xdr:nvSpPr>
      <xdr:spPr>
        <a:xfrm>
          <a:off x="27978531" y="13487795"/>
          <a:ext cx="870098" cy="3113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Depot Rd</a:t>
          </a:r>
        </a:p>
      </xdr:txBody>
    </xdr:sp>
    <xdr:clientData/>
  </xdr:twoCellAnchor>
  <xdr:twoCellAnchor>
    <xdr:from>
      <xdr:col>38</xdr:col>
      <xdr:colOff>536864</xdr:colOff>
      <xdr:row>66</xdr:row>
      <xdr:rowOff>270559</xdr:rowOff>
    </xdr:from>
    <xdr:to>
      <xdr:col>40</xdr:col>
      <xdr:colOff>564575</xdr:colOff>
      <xdr:row>67</xdr:row>
      <xdr:rowOff>51955</xdr:rowOff>
    </xdr:to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2ABD7E1F-8E5F-4F1F-A49C-FF35CCC856C1}"/>
            </a:ext>
          </a:extLst>
        </xdr:cNvPr>
        <xdr:cNvSpPr txBox="1"/>
      </xdr:nvSpPr>
      <xdr:spPr>
        <a:xfrm>
          <a:off x="22253864" y="20844559"/>
          <a:ext cx="1170711" cy="352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Clearwater Dr</a:t>
          </a:r>
        </a:p>
      </xdr:txBody>
    </xdr:sp>
    <xdr:clientData/>
  </xdr:twoCellAnchor>
  <xdr:twoCellAnchor>
    <xdr:from>
      <xdr:col>41</xdr:col>
      <xdr:colOff>83127</xdr:colOff>
      <xdr:row>66</xdr:row>
      <xdr:rowOff>568037</xdr:rowOff>
    </xdr:from>
    <xdr:to>
      <xdr:col>48</xdr:col>
      <xdr:colOff>204354</xdr:colOff>
      <xdr:row>66</xdr:row>
      <xdr:rowOff>568037</xdr:rowOff>
    </xdr:to>
    <xdr:cxnSp macro="">
      <xdr:nvCxnSpPr>
        <xdr:cNvPr id="237" name="Straight Connector 236">
          <a:extLst>
            <a:ext uri="{FF2B5EF4-FFF2-40B4-BE49-F238E27FC236}">
              <a16:creationId xmlns:a16="http://schemas.microsoft.com/office/drawing/2014/main" id="{A0E00972-61C0-4240-87AF-3BF124FF808D}"/>
            </a:ext>
          </a:extLst>
        </xdr:cNvPr>
        <xdr:cNvCxnSpPr/>
      </xdr:nvCxnSpPr>
      <xdr:spPr>
        <a:xfrm flipV="1">
          <a:off x="23514627" y="211420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262545</xdr:colOff>
      <xdr:row>32</xdr:row>
      <xdr:rowOff>79700</xdr:rowOff>
    </xdr:from>
    <xdr:to>
      <xdr:col>7</xdr:col>
      <xdr:colOff>262545</xdr:colOff>
      <xdr:row>32</xdr:row>
      <xdr:rowOff>445460</xdr:rowOff>
    </xdr:to>
    <xdr:cxnSp macro="">
      <xdr:nvCxnSpPr>
        <xdr:cNvPr id="276" name="Straight Arrow Connector 275">
          <a:extLst>
            <a:ext uri="{FF2B5EF4-FFF2-40B4-BE49-F238E27FC236}">
              <a16:creationId xmlns:a16="http://schemas.microsoft.com/office/drawing/2014/main" id="{E47C0F01-4359-4BDF-B169-4540A84A2E2C}"/>
            </a:ext>
          </a:extLst>
        </xdr:cNvPr>
        <xdr:cNvCxnSpPr/>
      </xdr:nvCxnSpPr>
      <xdr:spPr>
        <a:xfrm rot="5400000" flipH="1">
          <a:off x="4080165" y="8835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276400</xdr:colOff>
      <xdr:row>36</xdr:row>
      <xdr:rowOff>110872</xdr:rowOff>
    </xdr:from>
    <xdr:to>
      <xdr:col>7</xdr:col>
      <xdr:colOff>276400</xdr:colOff>
      <xdr:row>36</xdr:row>
      <xdr:rowOff>476632</xdr:rowOff>
    </xdr:to>
    <xdr:cxnSp macro="">
      <xdr:nvCxnSpPr>
        <xdr:cNvPr id="277" name="Straight Arrow Connector 276">
          <a:extLst>
            <a:ext uri="{FF2B5EF4-FFF2-40B4-BE49-F238E27FC236}">
              <a16:creationId xmlns:a16="http://schemas.microsoft.com/office/drawing/2014/main" id="{BA8901B3-A4F8-4903-BB4E-7D3DC5040CFF}"/>
            </a:ext>
          </a:extLst>
        </xdr:cNvPr>
        <xdr:cNvCxnSpPr/>
      </xdr:nvCxnSpPr>
      <xdr:spPr>
        <a:xfrm rot="5400000" flipH="1">
          <a:off x="4094020" y="11152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255618</xdr:colOff>
      <xdr:row>36</xdr:row>
      <xdr:rowOff>124726</xdr:rowOff>
    </xdr:from>
    <xdr:to>
      <xdr:col>4</xdr:col>
      <xdr:colOff>255618</xdr:colOff>
      <xdr:row>36</xdr:row>
      <xdr:rowOff>490486</xdr:rowOff>
    </xdr:to>
    <xdr:cxnSp macro="">
      <xdr:nvCxnSpPr>
        <xdr:cNvPr id="278" name="Straight Arrow Connector 277">
          <a:extLst>
            <a:ext uri="{FF2B5EF4-FFF2-40B4-BE49-F238E27FC236}">
              <a16:creationId xmlns:a16="http://schemas.microsoft.com/office/drawing/2014/main" id="{4B9AFB32-7462-41AA-BA53-1F1F69710452}"/>
            </a:ext>
          </a:extLst>
        </xdr:cNvPr>
        <xdr:cNvCxnSpPr/>
      </xdr:nvCxnSpPr>
      <xdr:spPr>
        <a:xfrm rot="16200000" flipH="1">
          <a:off x="2358738" y="11166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286791</xdr:colOff>
      <xdr:row>32</xdr:row>
      <xdr:rowOff>34672</xdr:rowOff>
    </xdr:from>
    <xdr:to>
      <xdr:col>4</xdr:col>
      <xdr:colOff>286791</xdr:colOff>
      <xdr:row>32</xdr:row>
      <xdr:rowOff>400432</xdr:rowOff>
    </xdr:to>
    <xdr:cxnSp macro="">
      <xdr:nvCxnSpPr>
        <xdr:cNvPr id="279" name="Straight Arrow Connector 278">
          <a:extLst>
            <a:ext uri="{FF2B5EF4-FFF2-40B4-BE49-F238E27FC236}">
              <a16:creationId xmlns:a16="http://schemas.microsoft.com/office/drawing/2014/main" id="{0B3E38C1-FD6D-47BE-92B8-C272FD2A41E6}"/>
            </a:ext>
          </a:extLst>
        </xdr:cNvPr>
        <xdr:cNvCxnSpPr/>
      </xdr:nvCxnSpPr>
      <xdr:spPr>
        <a:xfrm rot="16200000" flipH="1">
          <a:off x="2389911" y="8790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130799</xdr:colOff>
      <xdr:row>41</xdr:row>
      <xdr:rowOff>119152</xdr:rowOff>
    </xdr:from>
    <xdr:to>
      <xdr:col>8</xdr:col>
      <xdr:colOff>450839</xdr:colOff>
      <xdr:row>41</xdr:row>
      <xdr:rowOff>484912</xdr:rowOff>
    </xdr:to>
    <xdr:grpSp>
      <xdr:nvGrpSpPr>
        <xdr:cNvPr id="280" name="Group 279">
          <a:extLst>
            <a:ext uri="{FF2B5EF4-FFF2-40B4-BE49-F238E27FC236}">
              <a16:creationId xmlns:a16="http://schemas.microsoft.com/office/drawing/2014/main" id="{1B28BFD4-9D37-41DC-89A8-FE2CAE730CC7}"/>
            </a:ext>
          </a:extLst>
        </xdr:cNvPr>
        <xdr:cNvGrpSpPr/>
      </xdr:nvGrpSpPr>
      <xdr:grpSpPr>
        <a:xfrm rot="16200000">
          <a:off x="4241789" y="22982962"/>
          <a:ext cx="365760" cy="1501140"/>
          <a:chOff x="1418617" y="15324907"/>
          <a:chExt cx="259404" cy="1004743"/>
        </a:xfrm>
      </xdr:grpSpPr>
      <xdr:grpSp>
        <xdr:nvGrpSpPr>
          <xdr:cNvPr id="281" name="Group 280">
            <a:extLst>
              <a:ext uri="{FF2B5EF4-FFF2-40B4-BE49-F238E27FC236}">
                <a16:creationId xmlns:a16="http://schemas.microsoft.com/office/drawing/2014/main" id="{337BD25A-0A94-48FB-8B39-46E179105457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86" name="Straight Connector 285">
              <a:extLst>
                <a:ext uri="{FF2B5EF4-FFF2-40B4-BE49-F238E27FC236}">
                  <a16:creationId xmlns:a16="http://schemas.microsoft.com/office/drawing/2014/main" id="{E1252C25-54EF-48B6-B460-50BB746129D6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87" name="Straight Arrow Connector 286">
              <a:extLst>
                <a:ext uri="{FF2B5EF4-FFF2-40B4-BE49-F238E27FC236}">
                  <a16:creationId xmlns:a16="http://schemas.microsoft.com/office/drawing/2014/main" id="{20F720C8-844F-4C5C-BBBA-B99FDC287AB9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82" name="Group 281">
            <a:extLst>
              <a:ext uri="{FF2B5EF4-FFF2-40B4-BE49-F238E27FC236}">
                <a16:creationId xmlns:a16="http://schemas.microsoft.com/office/drawing/2014/main" id="{FD6A8CF4-E9CB-4702-AE5F-2B50A3DF6FAA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84" name="Straight Connector 283">
              <a:extLst>
                <a:ext uri="{FF2B5EF4-FFF2-40B4-BE49-F238E27FC236}">
                  <a16:creationId xmlns:a16="http://schemas.microsoft.com/office/drawing/2014/main" id="{D139EF73-049C-43B5-A30C-1F7C97968E1C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85" name="Straight Arrow Connector 284">
              <a:extLst>
                <a:ext uri="{FF2B5EF4-FFF2-40B4-BE49-F238E27FC236}">
                  <a16:creationId xmlns:a16="http://schemas.microsoft.com/office/drawing/2014/main" id="{37EEC436-9460-474B-8B5D-9BFA52ABECCE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83" name="Straight Arrow Connector 282">
            <a:extLst>
              <a:ext uri="{FF2B5EF4-FFF2-40B4-BE49-F238E27FC236}">
                <a16:creationId xmlns:a16="http://schemas.microsoft.com/office/drawing/2014/main" id="{3FCB3CAA-A46C-42CF-9ED8-A749CE3745D4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104475</xdr:colOff>
      <xdr:row>41</xdr:row>
      <xdr:rowOff>121231</xdr:rowOff>
    </xdr:from>
    <xdr:to>
      <xdr:col>5</xdr:col>
      <xdr:colOff>470235</xdr:colOff>
      <xdr:row>43</xdr:row>
      <xdr:rowOff>441271</xdr:rowOff>
    </xdr:to>
    <xdr:grpSp>
      <xdr:nvGrpSpPr>
        <xdr:cNvPr id="288" name="Group 287">
          <a:extLst>
            <a:ext uri="{FF2B5EF4-FFF2-40B4-BE49-F238E27FC236}">
              <a16:creationId xmlns:a16="http://schemas.microsoft.com/office/drawing/2014/main" id="{1AA73A07-5F17-4C1D-8788-E11BADA07462}"/>
            </a:ext>
          </a:extLst>
        </xdr:cNvPr>
        <xdr:cNvGrpSpPr/>
      </xdr:nvGrpSpPr>
      <xdr:grpSpPr>
        <a:xfrm>
          <a:off x="3057225" y="23552731"/>
          <a:ext cx="365760" cy="1463040"/>
          <a:chOff x="1418617" y="15324907"/>
          <a:chExt cx="259404" cy="1004743"/>
        </a:xfrm>
      </xdr:grpSpPr>
      <xdr:grpSp>
        <xdr:nvGrpSpPr>
          <xdr:cNvPr id="289" name="Group 288">
            <a:extLst>
              <a:ext uri="{FF2B5EF4-FFF2-40B4-BE49-F238E27FC236}">
                <a16:creationId xmlns:a16="http://schemas.microsoft.com/office/drawing/2014/main" id="{E028D71D-B315-4484-A49D-2652CFE9D56F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294" name="Straight Connector 293">
              <a:extLst>
                <a:ext uri="{FF2B5EF4-FFF2-40B4-BE49-F238E27FC236}">
                  <a16:creationId xmlns:a16="http://schemas.microsoft.com/office/drawing/2014/main" id="{208CE874-0ABB-4EBB-9D26-5D5BC108A478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5" name="Straight Arrow Connector 294">
              <a:extLst>
                <a:ext uri="{FF2B5EF4-FFF2-40B4-BE49-F238E27FC236}">
                  <a16:creationId xmlns:a16="http://schemas.microsoft.com/office/drawing/2014/main" id="{BEFCDCFB-E4D3-435B-84F5-82167CA9B560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90" name="Group 289">
            <a:extLst>
              <a:ext uri="{FF2B5EF4-FFF2-40B4-BE49-F238E27FC236}">
                <a16:creationId xmlns:a16="http://schemas.microsoft.com/office/drawing/2014/main" id="{1A014A94-CC70-4532-8573-216FACB3D0DC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292" name="Straight Connector 291">
              <a:extLst>
                <a:ext uri="{FF2B5EF4-FFF2-40B4-BE49-F238E27FC236}">
                  <a16:creationId xmlns:a16="http://schemas.microsoft.com/office/drawing/2014/main" id="{1D9CAC48-6EF6-467B-8CFA-3734F45989B7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3" name="Straight Arrow Connector 292">
              <a:extLst>
                <a:ext uri="{FF2B5EF4-FFF2-40B4-BE49-F238E27FC236}">
                  <a16:creationId xmlns:a16="http://schemas.microsoft.com/office/drawing/2014/main" id="{F3F5041A-C449-4C99-94EA-EC7E6F280E55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91" name="Straight Arrow Connector 290">
            <a:extLst>
              <a:ext uri="{FF2B5EF4-FFF2-40B4-BE49-F238E27FC236}">
                <a16:creationId xmlns:a16="http://schemas.microsoft.com/office/drawing/2014/main" id="{CB0FA044-76FC-4760-B154-03879450A8D2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89235</xdr:colOff>
      <xdr:row>40</xdr:row>
      <xdr:rowOff>94907</xdr:rowOff>
    </xdr:from>
    <xdr:to>
      <xdr:col>5</xdr:col>
      <xdr:colOff>409275</xdr:colOff>
      <xdr:row>40</xdr:row>
      <xdr:rowOff>460667</xdr:rowOff>
    </xdr:to>
    <xdr:grpSp>
      <xdr:nvGrpSpPr>
        <xdr:cNvPr id="296" name="Group 295">
          <a:extLst>
            <a:ext uri="{FF2B5EF4-FFF2-40B4-BE49-F238E27FC236}">
              <a16:creationId xmlns:a16="http://schemas.microsoft.com/office/drawing/2014/main" id="{3CEE8B5C-4AF7-4A9E-B227-0255478B4A93}"/>
            </a:ext>
          </a:extLst>
        </xdr:cNvPr>
        <xdr:cNvGrpSpPr/>
      </xdr:nvGrpSpPr>
      <xdr:grpSpPr>
        <a:xfrm rot="5400000">
          <a:off x="2428575" y="22387217"/>
          <a:ext cx="365760" cy="1501140"/>
          <a:chOff x="1418617" y="15324907"/>
          <a:chExt cx="259404" cy="1004743"/>
        </a:xfrm>
      </xdr:grpSpPr>
      <xdr:grpSp>
        <xdr:nvGrpSpPr>
          <xdr:cNvPr id="297" name="Group 296">
            <a:extLst>
              <a:ext uri="{FF2B5EF4-FFF2-40B4-BE49-F238E27FC236}">
                <a16:creationId xmlns:a16="http://schemas.microsoft.com/office/drawing/2014/main" id="{B2699D0B-E5BF-4ADC-A333-E2D8D10AC495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02" name="Straight Connector 301">
              <a:extLst>
                <a:ext uri="{FF2B5EF4-FFF2-40B4-BE49-F238E27FC236}">
                  <a16:creationId xmlns:a16="http://schemas.microsoft.com/office/drawing/2014/main" id="{7F546A50-E71A-4E5A-A3AD-9D343FD3308A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03" name="Straight Arrow Connector 302">
              <a:extLst>
                <a:ext uri="{FF2B5EF4-FFF2-40B4-BE49-F238E27FC236}">
                  <a16:creationId xmlns:a16="http://schemas.microsoft.com/office/drawing/2014/main" id="{6D0FCF45-2D12-41DF-A90F-6EDCC4BB5C2B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98" name="Group 297">
            <a:extLst>
              <a:ext uri="{FF2B5EF4-FFF2-40B4-BE49-F238E27FC236}">
                <a16:creationId xmlns:a16="http://schemas.microsoft.com/office/drawing/2014/main" id="{B79078D7-9EE5-4317-B32C-A956655046F8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00" name="Straight Connector 299">
              <a:extLst>
                <a:ext uri="{FF2B5EF4-FFF2-40B4-BE49-F238E27FC236}">
                  <a16:creationId xmlns:a16="http://schemas.microsoft.com/office/drawing/2014/main" id="{F44A5A16-353D-45C7-853C-B2B42DA2175E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01" name="Straight Arrow Connector 300">
              <a:extLst>
                <a:ext uri="{FF2B5EF4-FFF2-40B4-BE49-F238E27FC236}">
                  <a16:creationId xmlns:a16="http://schemas.microsoft.com/office/drawing/2014/main" id="{EAB8DDD5-B6C8-40E1-A9D0-F31C63D39158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99" name="Straight Arrow Connector 298">
            <a:extLst>
              <a:ext uri="{FF2B5EF4-FFF2-40B4-BE49-F238E27FC236}">
                <a16:creationId xmlns:a16="http://schemas.microsoft.com/office/drawing/2014/main" id="{8EFB44A6-FD34-4832-A882-0E1E2B341974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97548</xdr:colOff>
      <xdr:row>38</xdr:row>
      <xdr:rowOff>131621</xdr:rowOff>
    </xdr:from>
    <xdr:to>
      <xdr:col>6</xdr:col>
      <xdr:colOff>463308</xdr:colOff>
      <xdr:row>40</xdr:row>
      <xdr:rowOff>451661</xdr:rowOff>
    </xdr:to>
    <xdr:grpSp>
      <xdr:nvGrpSpPr>
        <xdr:cNvPr id="304" name="Group 303">
          <a:extLst>
            <a:ext uri="{FF2B5EF4-FFF2-40B4-BE49-F238E27FC236}">
              <a16:creationId xmlns:a16="http://schemas.microsoft.com/office/drawing/2014/main" id="{CF84FABF-04DE-4EB9-901B-B40ADE51BE02}"/>
            </a:ext>
          </a:extLst>
        </xdr:cNvPr>
        <xdr:cNvGrpSpPr/>
      </xdr:nvGrpSpPr>
      <xdr:grpSpPr>
        <a:xfrm rot="10800000">
          <a:off x="3640848" y="21848621"/>
          <a:ext cx="365760" cy="1463040"/>
          <a:chOff x="1418617" y="15324907"/>
          <a:chExt cx="259404" cy="1004743"/>
        </a:xfrm>
      </xdr:grpSpPr>
      <xdr:grpSp>
        <xdr:nvGrpSpPr>
          <xdr:cNvPr id="305" name="Group 304">
            <a:extLst>
              <a:ext uri="{FF2B5EF4-FFF2-40B4-BE49-F238E27FC236}">
                <a16:creationId xmlns:a16="http://schemas.microsoft.com/office/drawing/2014/main" id="{1D2DDCC0-01E7-4BFA-AB94-7D7D9E232508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10" name="Straight Connector 309">
              <a:extLst>
                <a:ext uri="{FF2B5EF4-FFF2-40B4-BE49-F238E27FC236}">
                  <a16:creationId xmlns:a16="http://schemas.microsoft.com/office/drawing/2014/main" id="{4F7C4977-A461-4985-B9F5-DF27F58BAE73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1" name="Straight Arrow Connector 310">
              <a:extLst>
                <a:ext uri="{FF2B5EF4-FFF2-40B4-BE49-F238E27FC236}">
                  <a16:creationId xmlns:a16="http://schemas.microsoft.com/office/drawing/2014/main" id="{E7D57F1D-371F-4C78-BB6E-6CB1744A9791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06" name="Group 305">
            <a:extLst>
              <a:ext uri="{FF2B5EF4-FFF2-40B4-BE49-F238E27FC236}">
                <a16:creationId xmlns:a16="http://schemas.microsoft.com/office/drawing/2014/main" id="{02B3C199-8D96-4BA5-A61A-2C996CA0F188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08" name="Straight Connector 307">
              <a:extLst>
                <a:ext uri="{FF2B5EF4-FFF2-40B4-BE49-F238E27FC236}">
                  <a16:creationId xmlns:a16="http://schemas.microsoft.com/office/drawing/2014/main" id="{D3395771-752B-4C7A-8EB8-8E91AA9D9472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09" name="Straight Arrow Connector 308">
              <a:extLst>
                <a:ext uri="{FF2B5EF4-FFF2-40B4-BE49-F238E27FC236}">
                  <a16:creationId xmlns:a16="http://schemas.microsoft.com/office/drawing/2014/main" id="{40D7213E-E224-4052-B451-26BCD155846B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07" name="Straight Arrow Connector 306">
            <a:extLst>
              <a:ext uri="{FF2B5EF4-FFF2-40B4-BE49-F238E27FC236}">
                <a16:creationId xmlns:a16="http://schemas.microsoft.com/office/drawing/2014/main" id="{E570B21D-5140-44D5-8421-57F30DAA8C7B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121227</xdr:colOff>
      <xdr:row>41</xdr:row>
      <xdr:rowOff>0</xdr:rowOff>
    </xdr:from>
    <xdr:to>
      <xdr:col>9</xdr:col>
      <xdr:colOff>242454</xdr:colOff>
      <xdr:row>41</xdr:row>
      <xdr:rowOff>0</xdr:rowOff>
    </xdr:to>
    <xdr:cxnSp macro="">
      <xdr:nvCxnSpPr>
        <xdr:cNvPr id="312" name="Straight Connector 311">
          <a:extLst>
            <a:ext uri="{FF2B5EF4-FFF2-40B4-BE49-F238E27FC236}">
              <a16:creationId xmlns:a16="http://schemas.microsoft.com/office/drawing/2014/main" id="{5708AA86-5B91-4DA8-96F2-9E2F972CD064}"/>
            </a:ext>
          </a:extLst>
        </xdr:cNvPr>
        <xdr:cNvCxnSpPr/>
      </xdr:nvCxnSpPr>
      <xdr:spPr>
        <a:xfrm flipV="1">
          <a:off x="1264227" y="13716000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546531</xdr:colOff>
      <xdr:row>40</xdr:row>
      <xdr:rowOff>343295</xdr:rowOff>
    </xdr:from>
    <xdr:to>
      <xdr:col>11</xdr:col>
      <xdr:colOff>273629</xdr:colOff>
      <xdr:row>41</xdr:row>
      <xdr:rowOff>83127</xdr:rowOff>
    </xdr:to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BFC75514-751D-463C-846E-B0281CD3AF9F}"/>
            </a:ext>
          </a:extLst>
        </xdr:cNvPr>
        <xdr:cNvSpPr txBox="1"/>
      </xdr:nvSpPr>
      <xdr:spPr>
        <a:xfrm>
          <a:off x="5690031" y="13487795"/>
          <a:ext cx="870098" cy="3113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Lunt Rd</a:t>
          </a:r>
        </a:p>
      </xdr:txBody>
    </xdr:sp>
    <xdr:clientData/>
  </xdr:twoCellAnchor>
  <xdr:twoCellAnchor>
    <xdr:from>
      <xdr:col>7</xdr:col>
      <xdr:colOff>262545</xdr:colOff>
      <xdr:row>45</xdr:row>
      <xdr:rowOff>79700</xdr:rowOff>
    </xdr:from>
    <xdr:to>
      <xdr:col>7</xdr:col>
      <xdr:colOff>262545</xdr:colOff>
      <xdr:row>45</xdr:row>
      <xdr:rowOff>445460</xdr:rowOff>
    </xdr:to>
    <xdr:cxnSp macro="">
      <xdr:nvCxnSpPr>
        <xdr:cNvPr id="314" name="Straight Arrow Connector 313">
          <a:extLst>
            <a:ext uri="{FF2B5EF4-FFF2-40B4-BE49-F238E27FC236}">
              <a16:creationId xmlns:a16="http://schemas.microsoft.com/office/drawing/2014/main" id="{2AF1C0A0-6F28-494B-9DB8-D1889751CF61}"/>
            </a:ext>
          </a:extLst>
        </xdr:cNvPr>
        <xdr:cNvCxnSpPr/>
      </xdr:nvCxnSpPr>
      <xdr:spPr>
        <a:xfrm rot="5400000" flipH="1">
          <a:off x="4080165" y="162645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276400</xdr:colOff>
      <xdr:row>49</xdr:row>
      <xdr:rowOff>110872</xdr:rowOff>
    </xdr:from>
    <xdr:to>
      <xdr:col>7</xdr:col>
      <xdr:colOff>276400</xdr:colOff>
      <xdr:row>49</xdr:row>
      <xdr:rowOff>476632</xdr:rowOff>
    </xdr:to>
    <xdr:cxnSp macro="">
      <xdr:nvCxnSpPr>
        <xdr:cNvPr id="315" name="Straight Arrow Connector 314">
          <a:extLst>
            <a:ext uri="{FF2B5EF4-FFF2-40B4-BE49-F238E27FC236}">
              <a16:creationId xmlns:a16="http://schemas.microsoft.com/office/drawing/2014/main" id="{E109FF57-9CEA-43C0-9FB1-BC90CC25E93C}"/>
            </a:ext>
          </a:extLst>
        </xdr:cNvPr>
        <xdr:cNvCxnSpPr/>
      </xdr:nvCxnSpPr>
      <xdr:spPr>
        <a:xfrm rot="5400000" flipH="1">
          <a:off x="4094020" y="185817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290255</xdr:colOff>
      <xdr:row>49</xdr:row>
      <xdr:rowOff>124726</xdr:rowOff>
    </xdr:from>
    <xdr:to>
      <xdr:col>4</xdr:col>
      <xdr:colOff>290255</xdr:colOff>
      <xdr:row>49</xdr:row>
      <xdr:rowOff>490486</xdr:rowOff>
    </xdr:to>
    <xdr:cxnSp macro="">
      <xdr:nvCxnSpPr>
        <xdr:cNvPr id="316" name="Straight Arrow Connector 315">
          <a:extLst>
            <a:ext uri="{FF2B5EF4-FFF2-40B4-BE49-F238E27FC236}">
              <a16:creationId xmlns:a16="http://schemas.microsoft.com/office/drawing/2014/main" id="{C7552587-C4F1-454D-B88D-F11403CDA954}"/>
            </a:ext>
          </a:extLst>
        </xdr:cNvPr>
        <xdr:cNvCxnSpPr/>
      </xdr:nvCxnSpPr>
      <xdr:spPr>
        <a:xfrm rot="16200000" flipH="1">
          <a:off x="2393375" y="185956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286791</xdr:colOff>
      <xdr:row>45</xdr:row>
      <xdr:rowOff>34672</xdr:rowOff>
    </xdr:from>
    <xdr:to>
      <xdr:col>4</xdr:col>
      <xdr:colOff>286791</xdr:colOff>
      <xdr:row>45</xdr:row>
      <xdr:rowOff>400432</xdr:rowOff>
    </xdr:to>
    <xdr:cxnSp macro="">
      <xdr:nvCxnSpPr>
        <xdr:cNvPr id="317" name="Straight Arrow Connector 316">
          <a:extLst>
            <a:ext uri="{FF2B5EF4-FFF2-40B4-BE49-F238E27FC236}">
              <a16:creationId xmlns:a16="http://schemas.microsoft.com/office/drawing/2014/main" id="{89FAFAB9-B084-4203-9869-CC3A3FEA4D48}"/>
            </a:ext>
          </a:extLst>
        </xdr:cNvPr>
        <xdr:cNvCxnSpPr/>
      </xdr:nvCxnSpPr>
      <xdr:spPr>
        <a:xfrm rot="16200000" flipH="1">
          <a:off x="2389911" y="162195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17318</xdr:colOff>
      <xdr:row>54</xdr:row>
      <xdr:rowOff>0</xdr:rowOff>
    </xdr:from>
    <xdr:to>
      <xdr:col>9</xdr:col>
      <xdr:colOff>17318</xdr:colOff>
      <xdr:row>54</xdr:row>
      <xdr:rowOff>0</xdr:rowOff>
    </xdr:to>
    <xdr:cxnSp macro="">
      <xdr:nvCxnSpPr>
        <xdr:cNvPr id="318" name="Straight Connector 317">
          <a:extLst>
            <a:ext uri="{FF2B5EF4-FFF2-40B4-BE49-F238E27FC236}">
              <a16:creationId xmlns:a16="http://schemas.microsoft.com/office/drawing/2014/main" id="{F6280286-0FEB-44F7-A5FF-26E74346E4CD}"/>
            </a:ext>
          </a:extLst>
        </xdr:cNvPr>
        <xdr:cNvCxnSpPr/>
      </xdr:nvCxnSpPr>
      <xdr:spPr>
        <a:xfrm>
          <a:off x="3446318" y="21145500"/>
          <a:ext cx="17145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133184</xdr:colOff>
      <xdr:row>54</xdr:row>
      <xdr:rowOff>46593</xdr:rowOff>
    </xdr:from>
    <xdr:to>
      <xdr:col>10</xdr:col>
      <xdr:colOff>517253</xdr:colOff>
      <xdr:row>55</xdr:row>
      <xdr:rowOff>556471</xdr:rowOff>
    </xdr:to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96CAA3DE-6F86-4334-BF7A-DDC7C7B17BAB}"/>
            </a:ext>
          </a:extLst>
        </xdr:cNvPr>
        <xdr:cNvSpPr txBox="1"/>
      </xdr:nvSpPr>
      <xdr:spPr>
        <a:xfrm rot="3021503">
          <a:off x="5499530" y="21540747"/>
          <a:ext cx="1081378" cy="3840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Presumpscot</a:t>
          </a:r>
          <a:r>
            <a:rPr lang="en-US" sz="1100" baseline="0">
              <a:solidFill>
                <a:schemeClr val="accent1"/>
              </a:solidFill>
            </a:rPr>
            <a:t> St</a:t>
          </a:r>
          <a:endParaRPr lang="en-US" sz="1100">
            <a:solidFill>
              <a:schemeClr val="accent1"/>
            </a:solidFill>
          </a:endParaRPr>
        </a:p>
      </xdr:txBody>
    </xdr:sp>
    <xdr:clientData/>
  </xdr:twoCellAnchor>
  <xdr:twoCellAnchor>
    <xdr:from>
      <xdr:col>6</xdr:col>
      <xdr:colOff>242454</xdr:colOff>
      <xdr:row>54</xdr:row>
      <xdr:rowOff>121227</xdr:rowOff>
    </xdr:from>
    <xdr:to>
      <xdr:col>6</xdr:col>
      <xdr:colOff>242454</xdr:colOff>
      <xdr:row>54</xdr:row>
      <xdr:rowOff>486987</xdr:rowOff>
    </xdr:to>
    <xdr:cxnSp macro="">
      <xdr:nvCxnSpPr>
        <xdr:cNvPr id="320" name="Straight Arrow Connector 319">
          <a:extLst>
            <a:ext uri="{FF2B5EF4-FFF2-40B4-BE49-F238E27FC236}">
              <a16:creationId xmlns:a16="http://schemas.microsoft.com/office/drawing/2014/main" id="{389D9B7E-ADDB-4AC1-B988-55F1D3882311}"/>
            </a:ext>
          </a:extLst>
        </xdr:cNvPr>
        <xdr:cNvCxnSpPr/>
      </xdr:nvCxnSpPr>
      <xdr:spPr>
        <a:xfrm rot="5400000" flipH="1">
          <a:off x="3488574" y="21449607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234836</xdr:colOff>
      <xdr:row>53</xdr:row>
      <xdr:rowOff>69308</xdr:rowOff>
    </xdr:from>
    <xdr:to>
      <xdr:col>4</xdr:col>
      <xdr:colOff>234836</xdr:colOff>
      <xdr:row>53</xdr:row>
      <xdr:rowOff>435068</xdr:rowOff>
    </xdr:to>
    <xdr:cxnSp macro="">
      <xdr:nvCxnSpPr>
        <xdr:cNvPr id="321" name="Straight Arrow Connector 320">
          <a:extLst>
            <a:ext uri="{FF2B5EF4-FFF2-40B4-BE49-F238E27FC236}">
              <a16:creationId xmlns:a16="http://schemas.microsoft.com/office/drawing/2014/main" id="{A8B84C31-14D6-4504-8DF8-6A19B956BBFE}"/>
            </a:ext>
          </a:extLst>
        </xdr:cNvPr>
        <xdr:cNvCxnSpPr/>
      </xdr:nvCxnSpPr>
      <xdr:spPr>
        <a:xfrm rot="16200000" flipH="1">
          <a:off x="2337956" y="20826188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152960</xdr:colOff>
      <xdr:row>53</xdr:row>
      <xdr:rowOff>112226</xdr:rowOff>
    </xdr:from>
    <xdr:to>
      <xdr:col>6</xdr:col>
      <xdr:colOff>427280</xdr:colOff>
      <xdr:row>53</xdr:row>
      <xdr:rowOff>386546</xdr:rowOff>
    </xdr:to>
    <xdr:grpSp>
      <xdr:nvGrpSpPr>
        <xdr:cNvPr id="322" name="Group 321">
          <a:extLst>
            <a:ext uri="{FF2B5EF4-FFF2-40B4-BE49-F238E27FC236}">
              <a16:creationId xmlns:a16="http://schemas.microsoft.com/office/drawing/2014/main" id="{54DED8CB-E978-44F6-9C26-96D002D5849C}"/>
            </a:ext>
          </a:extLst>
        </xdr:cNvPr>
        <xdr:cNvGrpSpPr/>
      </xdr:nvGrpSpPr>
      <xdr:grpSpPr>
        <a:xfrm rot="10800000">
          <a:off x="3696260" y="30401726"/>
          <a:ext cx="274320" cy="274320"/>
          <a:chOff x="1435150" y="15649161"/>
          <a:chExt cx="165861" cy="175460"/>
        </a:xfrm>
      </xdr:grpSpPr>
      <xdr:cxnSp macro="">
        <xdr:nvCxnSpPr>
          <xdr:cNvPr id="323" name="Straight Connector 322">
            <a:extLst>
              <a:ext uri="{FF2B5EF4-FFF2-40B4-BE49-F238E27FC236}">
                <a16:creationId xmlns:a16="http://schemas.microsoft.com/office/drawing/2014/main" id="{19402D8D-86A8-4255-BDBD-B1B5A8585B87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4" name="Straight Arrow Connector 323">
            <a:extLst>
              <a:ext uri="{FF2B5EF4-FFF2-40B4-BE49-F238E27FC236}">
                <a16:creationId xmlns:a16="http://schemas.microsoft.com/office/drawing/2014/main" id="{FB65C9C3-189E-4855-9ADD-9C42A0AB0F68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13</xdr:col>
      <xdr:colOff>79665</xdr:colOff>
      <xdr:row>56</xdr:row>
      <xdr:rowOff>314535</xdr:rowOff>
    </xdr:from>
    <xdr:to>
      <xdr:col>13</xdr:col>
      <xdr:colOff>445425</xdr:colOff>
      <xdr:row>56</xdr:row>
      <xdr:rowOff>314535</xdr:rowOff>
    </xdr:to>
    <xdr:cxnSp macro="">
      <xdr:nvCxnSpPr>
        <xdr:cNvPr id="325" name="Straight Arrow Connector 324">
          <a:extLst>
            <a:ext uri="{FF2B5EF4-FFF2-40B4-BE49-F238E27FC236}">
              <a16:creationId xmlns:a16="http://schemas.microsoft.com/office/drawing/2014/main" id="{5CA7A528-2CA6-4316-B218-4DF7294F6545}"/>
            </a:ext>
          </a:extLst>
        </xdr:cNvPr>
        <xdr:cNvCxnSpPr/>
      </xdr:nvCxnSpPr>
      <xdr:spPr>
        <a:xfrm rot="2700000" flipH="1">
          <a:off x="7509165" y="2260303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124692</xdr:colOff>
      <xdr:row>62</xdr:row>
      <xdr:rowOff>324925</xdr:rowOff>
    </xdr:from>
    <xdr:to>
      <xdr:col>14</xdr:col>
      <xdr:colOff>490452</xdr:colOff>
      <xdr:row>62</xdr:row>
      <xdr:rowOff>324925</xdr:rowOff>
    </xdr:to>
    <xdr:cxnSp macro="">
      <xdr:nvCxnSpPr>
        <xdr:cNvPr id="326" name="Straight Arrow Connector 325">
          <a:extLst>
            <a:ext uri="{FF2B5EF4-FFF2-40B4-BE49-F238E27FC236}">
              <a16:creationId xmlns:a16="http://schemas.microsoft.com/office/drawing/2014/main" id="{AF2876BD-9EB3-4946-A368-339C99610C36}"/>
            </a:ext>
          </a:extLst>
        </xdr:cNvPr>
        <xdr:cNvCxnSpPr/>
      </xdr:nvCxnSpPr>
      <xdr:spPr>
        <a:xfrm rot="13500000" flipH="1">
          <a:off x="8125692" y="2604242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130799</xdr:colOff>
      <xdr:row>67</xdr:row>
      <xdr:rowOff>119152</xdr:rowOff>
    </xdr:from>
    <xdr:to>
      <xdr:col>19</xdr:col>
      <xdr:colOff>450839</xdr:colOff>
      <xdr:row>67</xdr:row>
      <xdr:rowOff>484912</xdr:rowOff>
    </xdr:to>
    <xdr:grpSp>
      <xdr:nvGrpSpPr>
        <xdr:cNvPr id="327" name="Group 326">
          <a:extLst>
            <a:ext uri="{FF2B5EF4-FFF2-40B4-BE49-F238E27FC236}">
              <a16:creationId xmlns:a16="http://schemas.microsoft.com/office/drawing/2014/main" id="{AEC58528-E3D1-4852-933F-5011BFF78D96}"/>
            </a:ext>
          </a:extLst>
        </xdr:cNvPr>
        <xdr:cNvGrpSpPr/>
      </xdr:nvGrpSpPr>
      <xdr:grpSpPr>
        <a:xfrm rot="16200000">
          <a:off x="10737839" y="37841962"/>
          <a:ext cx="365760" cy="1501140"/>
          <a:chOff x="1418617" y="15324907"/>
          <a:chExt cx="259404" cy="1004743"/>
        </a:xfrm>
      </xdr:grpSpPr>
      <xdr:grpSp>
        <xdr:nvGrpSpPr>
          <xdr:cNvPr id="328" name="Group 327">
            <a:extLst>
              <a:ext uri="{FF2B5EF4-FFF2-40B4-BE49-F238E27FC236}">
                <a16:creationId xmlns:a16="http://schemas.microsoft.com/office/drawing/2014/main" id="{8C08FDE9-BFCC-4925-8A81-DB161EFA6B71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33" name="Straight Connector 332">
              <a:extLst>
                <a:ext uri="{FF2B5EF4-FFF2-40B4-BE49-F238E27FC236}">
                  <a16:creationId xmlns:a16="http://schemas.microsoft.com/office/drawing/2014/main" id="{8B60BA3E-FB6E-4440-89D7-701EE0E52CFE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34" name="Straight Arrow Connector 333">
              <a:extLst>
                <a:ext uri="{FF2B5EF4-FFF2-40B4-BE49-F238E27FC236}">
                  <a16:creationId xmlns:a16="http://schemas.microsoft.com/office/drawing/2014/main" id="{B648F720-CC1B-4630-92E5-837178EB0EC5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29" name="Group 328">
            <a:extLst>
              <a:ext uri="{FF2B5EF4-FFF2-40B4-BE49-F238E27FC236}">
                <a16:creationId xmlns:a16="http://schemas.microsoft.com/office/drawing/2014/main" id="{E90E2BBF-F76A-41E3-949C-0DCF09684524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31" name="Straight Connector 330">
              <a:extLst>
                <a:ext uri="{FF2B5EF4-FFF2-40B4-BE49-F238E27FC236}">
                  <a16:creationId xmlns:a16="http://schemas.microsoft.com/office/drawing/2014/main" id="{F93FDC6E-215A-410C-BD3C-87F0BBBE467C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32" name="Straight Arrow Connector 331">
              <a:extLst>
                <a:ext uri="{FF2B5EF4-FFF2-40B4-BE49-F238E27FC236}">
                  <a16:creationId xmlns:a16="http://schemas.microsoft.com/office/drawing/2014/main" id="{BE957B6F-DAE6-43CE-B27D-7EE553D867B0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30" name="Straight Arrow Connector 329">
            <a:extLst>
              <a:ext uri="{FF2B5EF4-FFF2-40B4-BE49-F238E27FC236}">
                <a16:creationId xmlns:a16="http://schemas.microsoft.com/office/drawing/2014/main" id="{9D2FF282-3C85-474A-A713-C9DFF3BA6BDA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104475</xdr:colOff>
      <xdr:row>67</xdr:row>
      <xdr:rowOff>121231</xdr:rowOff>
    </xdr:from>
    <xdr:to>
      <xdr:col>16</xdr:col>
      <xdr:colOff>470235</xdr:colOff>
      <xdr:row>69</xdr:row>
      <xdr:rowOff>441271</xdr:rowOff>
    </xdr:to>
    <xdr:grpSp>
      <xdr:nvGrpSpPr>
        <xdr:cNvPr id="335" name="Group 334">
          <a:extLst>
            <a:ext uri="{FF2B5EF4-FFF2-40B4-BE49-F238E27FC236}">
              <a16:creationId xmlns:a16="http://schemas.microsoft.com/office/drawing/2014/main" id="{3CDDDE22-9CDD-4174-AC29-C18F3B96F7FC}"/>
            </a:ext>
          </a:extLst>
        </xdr:cNvPr>
        <xdr:cNvGrpSpPr/>
      </xdr:nvGrpSpPr>
      <xdr:grpSpPr>
        <a:xfrm>
          <a:off x="9553275" y="38411731"/>
          <a:ext cx="365760" cy="1463040"/>
          <a:chOff x="1418617" y="15324907"/>
          <a:chExt cx="259404" cy="1004743"/>
        </a:xfrm>
      </xdr:grpSpPr>
      <xdr:grpSp>
        <xdr:nvGrpSpPr>
          <xdr:cNvPr id="336" name="Group 335">
            <a:extLst>
              <a:ext uri="{FF2B5EF4-FFF2-40B4-BE49-F238E27FC236}">
                <a16:creationId xmlns:a16="http://schemas.microsoft.com/office/drawing/2014/main" id="{4D9B4BCB-850E-4EE9-954C-224EC4141D44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41" name="Straight Connector 340">
              <a:extLst>
                <a:ext uri="{FF2B5EF4-FFF2-40B4-BE49-F238E27FC236}">
                  <a16:creationId xmlns:a16="http://schemas.microsoft.com/office/drawing/2014/main" id="{FCD4AEDC-3EF4-40A4-AC37-C0F038A5F121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42" name="Straight Arrow Connector 341">
              <a:extLst>
                <a:ext uri="{FF2B5EF4-FFF2-40B4-BE49-F238E27FC236}">
                  <a16:creationId xmlns:a16="http://schemas.microsoft.com/office/drawing/2014/main" id="{A20D4AC6-5171-4A91-AFCE-2758B5F10B3E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37" name="Group 336">
            <a:extLst>
              <a:ext uri="{FF2B5EF4-FFF2-40B4-BE49-F238E27FC236}">
                <a16:creationId xmlns:a16="http://schemas.microsoft.com/office/drawing/2014/main" id="{73CA8C82-74D8-4A75-82E6-2582B2058861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39" name="Straight Connector 338">
              <a:extLst>
                <a:ext uri="{FF2B5EF4-FFF2-40B4-BE49-F238E27FC236}">
                  <a16:creationId xmlns:a16="http://schemas.microsoft.com/office/drawing/2014/main" id="{949DF5DB-7A9A-473E-8218-4C82E6A093A5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40" name="Straight Arrow Connector 339">
              <a:extLst>
                <a:ext uri="{FF2B5EF4-FFF2-40B4-BE49-F238E27FC236}">
                  <a16:creationId xmlns:a16="http://schemas.microsoft.com/office/drawing/2014/main" id="{17CE0F0F-6EE7-490C-9A6A-72BB93E68442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38" name="Straight Arrow Connector 337">
            <a:extLst>
              <a:ext uri="{FF2B5EF4-FFF2-40B4-BE49-F238E27FC236}">
                <a16:creationId xmlns:a16="http://schemas.microsoft.com/office/drawing/2014/main" id="{CD050ED4-1A4E-40B5-8BDE-B59020B6FEE7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14</xdr:col>
      <xdr:colOff>89235</xdr:colOff>
      <xdr:row>66</xdr:row>
      <xdr:rowOff>94907</xdr:rowOff>
    </xdr:from>
    <xdr:to>
      <xdr:col>16</xdr:col>
      <xdr:colOff>409275</xdr:colOff>
      <xdr:row>66</xdr:row>
      <xdr:rowOff>460667</xdr:rowOff>
    </xdr:to>
    <xdr:grpSp>
      <xdr:nvGrpSpPr>
        <xdr:cNvPr id="343" name="Group 342">
          <a:extLst>
            <a:ext uri="{FF2B5EF4-FFF2-40B4-BE49-F238E27FC236}">
              <a16:creationId xmlns:a16="http://schemas.microsoft.com/office/drawing/2014/main" id="{79A80C71-9F69-4CEB-AD79-165FCE7A4ACA}"/>
            </a:ext>
          </a:extLst>
        </xdr:cNvPr>
        <xdr:cNvGrpSpPr/>
      </xdr:nvGrpSpPr>
      <xdr:grpSpPr>
        <a:xfrm rot="5400000">
          <a:off x="8924625" y="37246217"/>
          <a:ext cx="365760" cy="1501140"/>
          <a:chOff x="1418617" y="15324907"/>
          <a:chExt cx="259404" cy="1004743"/>
        </a:xfrm>
      </xdr:grpSpPr>
      <xdr:grpSp>
        <xdr:nvGrpSpPr>
          <xdr:cNvPr id="344" name="Group 343">
            <a:extLst>
              <a:ext uri="{FF2B5EF4-FFF2-40B4-BE49-F238E27FC236}">
                <a16:creationId xmlns:a16="http://schemas.microsoft.com/office/drawing/2014/main" id="{ACBBF150-CD72-4F8A-AE71-B30A173B95D2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49" name="Straight Connector 348">
              <a:extLst>
                <a:ext uri="{FF2B5EF4-FFF2-40B4-BE49-F238E27FC236}">
                  <a16:creationId xmlns:a16="http://schemas.microsoft.com/office/drawing/2014/main" id="{62B67418-CB4B-4655-AFCE-F18A195FFFDC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50" name="Straight Arrow Connector 349">
              <a:extLst>
                <a:ext uri="{FF2B5EF4-FFF2-40B4-BE49-F238E27FC236}">
                  <a16:creationId xmlns:a16="http://schemas.microsoft.com/office/drawing/2014/main" id="{FA0A91D6-7390-4834-8931-5363AC6D4D1C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45" name="Group 344">
            <a:extLst>
              <a:ext uri="{FF2B5EF4-FFF2-40B4-BE49-F238E27FC236}">
                <a16:creationId xmlns:a16="http://schemas.microsoft.com/office/drawing/2014/main" id="{F8F68AC4-C6A5-48B1-81A8-F7FF8E367436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47" name="Straight Connector 346">
              <a:extLst>
                <a:ext uri="{FF2B5EF4-FFF2-40B4-BE49-F238E27FC236}">
                  <a16:creationId xmlns:a16="http://schemas.microsoft.com/office/drawing/2014/main" id="{A05ABC8A-380B-41CE-97BC-8A6202B0DB47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48" name="Straight Arrow Connector 347">
              <a:extLst>
                <a:ext uri="{FF2B5EF4-FFF2-40B4-BE49-F238E27FC236}">
                  <a16:creationId xmlns:a16="http://schemas.microsoft.com/office/drawing/2014/main" id="{DFA8FE36-7CA5-40A1-B547-C94772858566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46" name="Straight Arrow Connector 345">
            <a:extLst>
              <a:ext uri="{FF2B5EF4-FFF2-40B4-BE49-F238E27FC236}">
                <a16:creationId xmlns:a16="http://schemas.microsoft.com/office/drawing/2014/main" id="{82521B98-E180-43EA-A147-20691BEA1106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17</xdr:col>
      <xdr:colOff>97548</xdr:colOff>
      <xdr:row>64</xdr:row>
      <xdr:rowOff>131621</xdr:rowOff>
    </xdr:from>
    <xdr:to>
      <xdr:col>17</xdr:col>
      <xdr:colOff>463308</xdr:colOff>
      <xdr:row>66</xdr:row>
      <xdr:rowOff>451661</xdr:rowOff>
    </xdr:to>
    <xdr:grpSp>
      <xdr:nvGrpSpPr>
        <xdr:cNvPr id="351" name="Group 350">
          <a:extLst>
            <a:ext uri="{FF2B5EF4-FFF2-40B4-BE49-F238E27FC236}">
              <a16:creationId xmlns:a16="http://schemas.microsoft.com/office/drawing/2014/main" id="{65304004-B2FE-4E53-8D6E-F780606D7932}"/>
            </a:ext>
          </a:extLst>
        </xdr:cNvPr>
        <xdr:cNvGrpSpPr/>
      </xdr:nvGrpSpPr>
      <xdr:grpSpPr>
        <a:xfrm rot="10800000">
          <a:off x="10136898" y="36707621"/>
          <a:ext cx="365760" cy="1463040"/>
          <a:chOff x="1418617" y="15324907"/>
          <a:chExt cx="259404" cy="1004743"/>
        </a:xfrm>
      </xdr:grpSpPr>
      <xdr:grpSp>
        <xdr:nvGrpSpPr>
          <xdr:cNvPr id="352" name="Group 351">
            <a:extLst>
              <a:ext uri="{FF2B5EF4-FFF2-40B4-BE49-F238E27FC236}">
                <a16:creationId xmlns:a16="http://schemas.microsoft.com/office/drawing/2014/main" id="{569E6D2E-7F31-4042-87A5-71BA54805688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357" name="Straight Connector 356">
              <a:extLst>
                <a:ext uri="{FF2B5EF4-FFF2-40B4-BE49-F238E27FC236}">
                  <a16:creationId xmlns:a16="http://schemas.microsoft.com/office/drawing/2014/main" id="{AEEE2D47-B967-42CE-85CF-950A90FDC385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58" name="Straight Arrow Connector 357">
              <a:extLst>
                <a:ext uri="{FF2B5EF4-FFF2-40B4-BE49-F238E27FC236}">
                  <a16:creationId xmlns:a16="http://schemas.microsoft.com/office/drawing/2014/main" id="{AEF19661-2F0D-44FB-AA4C-5A0CC9786DB9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53" name="Group 352">
            <a:extLst>
              <a:ext uri="{FF2B5EF4-FFF2-40B4-BE49-F238E27FC236}">
                <a16:creationId xmlns:a16="http://schemas.microsoft.com/office/drawing/2014/main" id="{3B074950-1B45-4E4C-A692-80CD215FEEF7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355" name="Straight Connector 354">
              <a:extLst>
                <a:ext uri="{FF2B5EF4-FFF2-40B4-BE49-F238E27FC236}">
                  <a16:creationId xmlns:a16="http://schemas.microsoft.com/office/drawing/2014/main" id="{55758D3F-4042-4008-887A-DDC47E10629B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56" name="Straight Arrow Connector 355">
              <a:extLst>
                <a:ext uri="{FF2B5EF4-FFF2-40B4-BE49-F238E27FC236}">
                  <a16:creationId xmlns:a16="http://schemas.microsoft.com/office/drawing/2014/main" id="{D324A98A-6252-4F3F-9DC2-A400A0CF54BC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54" name="Straight Arrow Connector 353">
            <a:extLst>
              <a:ext uri="{FF2B5EF4-FFF2-40B4-BE49-F238E27FC236}">
                <a16:creationId xmlns:a16="http://schemas.microsoft.com/office/drawing/2014/main" id="{FCBE3E8B-C95C-4FA3-A239-E72D62A6CACC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13</xdr:col>
      <xdr:colOff>121227</xdr:colOff>
      <xdr:row>67</xdr:row>
      <xdr:rowOff>0</xdr:rowOff>
    </xdr:from>
    <xdr:to>
      <xdr:col>20</xdr:col>
      <xdr:colOff>242454</xdr:colOff>
      <xdr:row>67</xdr:row>
      <xdr:rowOff>0</xdr:rowOff>
    </xdr:to>
    <xdr:cxnSp macro="">
      <xdr:nvCxnSpPr>
        <xdr:cNvPr id="359" name="Straight Connector 358">
          <a:extLst>
            <a:ext uri="{FF2B5EF4-FFF2-40B4-BE49-F238E27FC236}">
              <a16:creationId xmlns:a16="http://schemas.microsoft.com/office/drawing/2014/main" id="{7A9111B2-91FE-41B3-B088-ED99BC697354}"/>
            </a:ext>
          </a:extLst>
        </xdr:cNvPr>
        <xdr:cNvCxnSpPr/>
      </xdr:nvCxnSpPr>
      <xdr:spPr>
        <a:xfrm flipV="1">
          <a:off x="7550727" y="28575000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546531</xdr:colOff>
      <xdr:row>66</xdr:row>
      <xdr:rowOff>343294</xdr:rowOff>
    </xdr:from>
    <xdr:to>
      <xdr:col>23</xdr:col>
      <xdr:colOff>69273</xdr:colOff>
      <xdr:row>67</xdr:row>
      <xdr:rowOff>138545</xdr:rowOff>
    </xdr:to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EE95B55F-38C6-4920-AEFE-0F3C04991AB9}"/>
            </a:ext>
          </a:extLst>
        </xdr:cNvPr>
        <xdr:cNvSpPr txBox="1"/>
      </xdr:nvSpPr>
      <xdr:spPr>
        <a:xfrm>
          <a:off x="11976531" y="28346794"/>
          <a:ext cx="1237242" cy="3667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Washington Ave</a:t>
          </a:r>
        </a:p>
      </xdr:txBody>
    </xdr:sp>
    <xdr:clientData/>
  </xdr:twoCellAnchor>
  <xdr:twoCellAnchor>
    <xdr:from>
      <xdr:col>18</xdr:col>
      <xdr:colOff>165530</xdr:colOff>
      <xdr:row>31</xdr:row>
      <xdr:rowOff>308659</xdr:rowOff>
    </xdr:from>
    <xdr:to>
      <xdr:col>20</xdr:col>
      <xdr:colOff>372243</xdr:colOff>
      <xdr:row>31</xdr:row>
      <xdr:rowOff>527531</xdr:rowOff>
    </xdr:to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F3B4F1CC-0679-4A78-ADCE-845D704FF47D}"/>
            </a:ext>
          </a:extLst>
        </xdr:cNvPr>
        <xdr:cNvSpPr txBox="1"/>
      </xdr:nvSpPr>
      <xdr:spPr>
        <a:xfrm>
          <a:off x="10452530" y="8309659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Rich Way</a:t>
          </a:r>
        </a:p>
      </xdr:txBody>
    </xdr:sp>
    <xdr:clientData/>
  </xdr:twoCellAnchor>
  <xdr:twoCellAnchor>
    <xdr:from>
      <xdr:col>31</xdr:col>
      <xdr:colOff>214021</xdr:colOff>
      <xdr:row>31</xdr:row>
      <xdr:rowOff>253241</xdr:rowOff>
    </xdr:from>
    <xdr:to>
      <xdr:col>33</xdr:col>
      <xdr:colOff>420734</xdr:colOff>
      <xdr:row>31</xdr:row>
      <xdr:rowOff>472113</xdr:rowOff>
    </xdr:to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96A06C5-3FB9-4DDB-ACA9-CA8676DA1D18}"/>
            </a:ext>
          </a:extLst>
        </xdr:cNvPr>
        <xdr:cNvSpPr txBox="1"/>
      </xdr:nvSpPr>
      <xdr:spPr>
        <a:xfrm>
          <a:off x="17930521" y="8254241"/>
          <a:ext cx="1349713" cy="218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Legion Road</a:t>
          </a:r>
        </a:p>
      </xdr:txBody>
    </xdr:sp>
    <xdr:clientData/>
  </xdr:twoCellAnchor>
  <xdr:twoCellAnchor>
    <xdr:from>
      <xdr:col>50</xdr:col>
      <xdr:colOff>245195</xdr:colOff>
      <xdr:row>27</xdr:row>
      <xdr:rowOff>353686</xdr:rowOff>
    </xdr:from>
    <xdr:to>
      <xdr:col>53</xdr:col>
      <xdr:colOff>381000</xdr:colOff>
      <xdr:row>28</xdr:row>
      <xdr:rowOff>51955</xdr:rowOff>
    </xdr:to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F8DE0999-10F9-4D8A-9BC9-14C9A4F16AAA}"/>
            </a:ext>
          </a:extLst>
        </xdr:cNvPr>
        <xdr:cNvSpPr txBox="1"/>
      </xdr:nvSpPr>
      <xdr:spPr>
        <a:xfrm>
          <a:off x="28820195" y="6068686"/>
          <a:ext cx="1850305" cy="2697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Shopping Center Entrance</a:t>
          </a:r>
        </a:p>
      </xdr:txBody>
    </xdr:sp>
    <xdr:clientData/>
  </xdr:twoCellAnchor>
  <xdr:twoCellAnchor>
    <xdr:from>
      <xdr:col>40</xdr:col>
      <xdr:colOff>44303</xdr:colOff>
      <xdr:row>53</xdr:row>
      <xdr:rowOff>308659</xdr:rowOff>
    </xdr:from>
    <xdr:to>
      <xdr:col>41</xdr:col>
      <xdr:colOff>342901</xdr:colOff>
      <xdr:row>54</xdr:row>
      <xdr:rowOff>48491</xdr:rowOff>
    </xdr:to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E1451236-1454-412B-90FF-3E5DF1265E02}"/>
            </a:ext>
          </a:extLst>
        </xdr:cNvPr>
        <xdr:cNvSpPr txBox="1"/>
      </xdr:nvSpPr>
      <xdr:spPr>
        <a:xfrm>
          <a:off x="22904303" y="13453159"/>
          <a:ext cx="870098" cy="3113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Depot Rd</a:t>
          </a:r>
        </a:p>
      </xdr:txBody>
    </xdr:sp>
    <xdr:clientData/>
  </xdr:twoCellAnchor>
  <xdr:twoCellAnchor>
    <xdr:from>
      <xdr:col>17</xdr:col>
      <xdr:colOff>0</xdr:colOff>
      <xdr:row>63</xdr:row>
      <xdr:rowOff>34636</xdr:rowOff>
    </xdr:from>
    <xdr:to>
      <xdr:col>17</xdr:col>
      <xdr:colOff>0</xdr:colOff>
      <xdr:row>70</xdr:row>
      <xdr:rowOff>502228</xdr:rowOff>
    </xdr:to>
    <xdr:cxnSp macro="">
      <xdr:nvCxnSpPr>
        <xdr:cNvPr id="365" name="Straight Connector 364">
          <a:extLst>
            <a:ext uri="{FF2B5EF4-FFF2-40B4-BE49-F238E27FC236}">
              <a16:creationId xmlns:a16="http://schemas.microsoft.com/office/drawing/2014/main" id="{49614F8C-6148-412D-93D0-C2CC9A8EA4DD}"/>
            </a:ext>
          </a:extLst>
        </xdr:cNvPr>
        <xdr:cNvCxnSpPr>
          <a:cxnSpLocks/>
        </xdr:cNvCxnSpPr>
      </xdr:nvCxnSpPr>
      <xdr:spPr>
        <a:xfrm>
          <a:off x="9715500" y="26323636"/>
          <a:ext cx="0" cy="446809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11206</xdr:colOff>
      <xdr:row>54</xdr:row>
      <xdr:rowOff>11206</xdr:rowOff>
    </xdr:from>
    <xdr:to>
      <xdr:col>17</xdr:col>
      <xdr:colOff>0</xdr:colOff>
      <xdr:row>63</xdr:row>
      <xdr:rowOff>38100</xdr:rowOff>
    </xdr:to>
    <xdr:cxnSp macro="">
      <xdr:nvCxnSpPr>
        <xdr:cNvPr id="366" name="Straight Connector 365">
          <a:extLst>
            <a:ext uri="{FF2B5EF4-FFF2-40B4-BE49-F238E27FC236}">
              <a16:creationId xmlns:a16="http://schemas.microsoft.com/office/drawing/2014/main" id="{8314CD6D-F878-4618-BCBA-8274C74E9C70}"/>
            </a:ext>
          </a:extLst>
        </xdr:cNvPr>
        <xdr:cNvCxnSpPr>
          <a:cxnSpLocks/>
        </xdr:cNvCxnSpPr>
      </xdr:nvCxnSpPr>
      <xdr:spPr>
        <a:xfrm>
          <a:off x="5154706" y="21156706"/>
          <a:ext cx="4560794" cy="517039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93520</xdr:colOff>
      <xdr:row>60</xdr:row>
      <xdr:rowOff>345707</xdr:rowOff>
    </xdr:from>
    <xdr:to>
      <xdr:col>17</xdr:col>
      <xdr:colOff>459280</xdr:colOff>
      <xdr:row>60</xdr:row>
      <xdr:rowOff>345707</xdr:rowOff>
    </xdr:to>
    <xdr:cxnSp macro="">
      <xdr:nvCxnSpPr>
        <xdr:cNvPr id="367" name="Straight Arrow Connector 366">
          <a:extLst>
            <a:ext uri="{FF2B5EF4-FFF2-40B4-BE49-F238E27FC236}">
              <a16:creationId xmlns:a16="http://schemas.microsoft.com/office/drawing/2014/main" id="{A1C48839-D695-438C-BC89-A490ED19BF6D}"/>
            </a:ext>
          </a:extLst>
        </xdr:cNvPr>
        <xdr:cNvCxnSpPr/>
      </xdr:nvCxnSpPr>
      <xdr:spPr>
        <a:xfrm rot="2700000" flipH="1">
          <a:off x="9809020" y="24920207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121227</xdr:colOff>
      <xdr:row>58</xdr:row>
      <xdr:rowOff>321462</xdr:rowOff>
    </xdr:from>
    <xdr:to>
      <xdr:col>10</xdr:col>
      <xdr:colOff>486987</xdr:colOff>
      <xdr:row>58</xdr:row>
      <xdr:rowOff>321462</xdr:rowOff>
    </xdr:to>
    <xdr:cxnSp macro="">
      <xdr:nvCxnSpPr>
        <xdr:cNvPr id="368" name="Straight Arrow Connector 367">
          <a:extLst>
            <a:ext uri="{FF2B5EF4-FFF2-40B4-BE49-F238E27FC236}">
              <a16:creationId xmlns:a16="http://schemas.microsoft.com/office/drawing/2014/main" id="{8ABE6EFF-4475-496F-B976-BA79965B2F09}"/>
            </a:ext>
          </a:extLst>
        </xdr:cNvPr>
        <xdr:cNvCxnSpPr/>
      </xdr:nvCxnSpPr>
      <xdr:spPr>
        <a:xfrm rot="13500000" flipH="1">
          <a:off x="5836227" y="2375296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44303</xdr:colOff>
      <xdr:row>66</xdr:row>
      <xdr:rowOff>308658</xdr:rowOff>
    </xdr:from>
    <xdr:to>
      <xdr:col>13</xdr:col>
      <xdr:colOff>138545</xdr:colOff>
      <xdr:row>67</xdr:row>
      <xdr:rowOff>103909</xdr:rowOff>
    </xdr:to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E4DF1E57-CA7A-4244-85F7-090D538AE753}"/>
            </a:ext>
          </a:extLst>
        </xdr:cNvPr>
        <xdr:cNvSpPr txBox="1"/>
      </xdr:nvSpPr>
      <xdr:spPr>
        <a:xfrm>
          <a:off x="6330803" y="28312158"/>
          <a:ext cx="1237242" cy="3667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Washington Ave</a:t>
          </a:r>
        </a:p>
      </xdr:txBody>
    </xdr:sp>
    <xdr:clientData/>
  </xdr:twoCellAnchor>
  <xdr:twoCellAnchor>
    <xdr:from>
      <xdr:col>46</xdr:col>
      <xdr:colOff>262545</xdr:colOff>
      <xdr:row>84</xdr:row>
      <xdr:rowOff>79700</xdr:rowOff>
    </xdr:from>
    <xdr:to>
      <xdr:col>46</xdr:col>
      <xdr:colOff>262545</xdr:colOff>
      <xdr:row>84</xdr:row>
      <xdr:rowOff>445460</xdr:rowOff>
    </xdr:to>
    <xdr:cxnSp macro="">
      <xdr:nvCxnSpPr>
        <xdr:cNvPr id="370" name="Straight Arrow Connector 369">
          <a:extLst>
            <a:ext uri="{FF2B5EF4-FFF2-40B4-BE49-F238E27FC236}">
              <a16:creationId xmlns:a16="http://schemas.microsoft.com/office/drawing/2014/main" id="{FFA20E2C-BBDD-4453-8DCA-AFC3525F097A}"/>
            </a:ext>
          </a:extLst>
        </xdr:cNvPr>
        <xdr:cNvCxnSpPr/>
      </xdr:nvCxnSpPr>
      <xdr:spPr>
        <a:xfrm rot="5400000" flipH="1">
          <a:off x="26368665" y="38553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88</xdr:row>
      <xdr:rowOff>110872</xdr:rowOff>
    </xdr:from>
    <xdr:to>
      <xdr:col>46</xdr:col>
      <xdr:colOff>276400</xdr:colOff>
      <xdr:row>88</xdr:row>
      <xdr:rowOff>476632</xdr:rowOff>
    </xdr:to>
    <xdr:cxnSp macro="">
      <xdr:nvCxnSpPr>
        <xdr:cNvPr id="371" name="Straight Arrow Connector 370">
          <a:extLst>
            <a:ext uri="{FF2B5EF4-FFF2-40B4-BE49-F238E27FC236}">
              <a16:creationId xmlns:a16="http://schemas.microsoft.com/office/drawing/2014/main" id="{3D22C76C-EE02-472D-B1BF-2EAEC39448CE}"/>
            </a:ext>
          </a:extLst>
        </xdr:cNvPr>
        <xdr:cNvCxnSpPr/>
      </xdr:nvCxnSpPr>
      <xdr:spPr>
        <a:xfrm rot="5400000" flipH="1">
          <a:off x="26382520" y="40870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88</xdr:row>
      <xdr:rowOff>124726</xdr:rowOff>
    </xdr:from>
    <xdr:to>
      <xdr:col>43</xdr:col>
      <xdr:colOff>255618</xdr:colOff>
      <xdr:row>88</xdr:row>
      <xdr:rowOff>490486</xdr:rowOff>
    </xdr:to>
    <xdr:cxnSp macro="">
      <xdr:nvCxnSpPr>
        <xdr:cNvPr id="372" name="Straight Arrow Connector 371">
          <a:extLst>
            <a:ext uri="{FF2B5EF4-FFF2-40B4-BE49-F238E27FC236}">
              <a16:creationId xmlns:a16="http://schemas.microsoft.com/office/drawing/2014/main" id="{C88C03E0-70B5-4E36-A937-EB8044993B3C}"/>
            </a:ext>
          </a:extLst>
        </xdr:cNvPr>
        <xdr:cNvCxnSpPr/>
      </xdr:nvCxnSpPr>
      <xdr:spPr>
        <a:xfrm rot="16200000" flipH="1">
          <a:off x="24647238" y="40884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84</xdr:row>
      <xdr:rowOff>34672</xdr:rowOff>
    </xdr:from>
    <xdr:to>
      <xdr:col>43</xdr:col>
      <xdr:colOff>286791</xdr:colOff>
      <xdr:row>84</xdr:row>
      <xdr:rowOff>400432</xdr:rowOff>
    </xdr:to>
    <xdr:cxnSp macro="">
      <xdr:nvCxnSpPr>
        <xdr:cNvPr id="373" name="Straight Arrow Connector 372">
          <a:extLst>
            <a:ext uri="{FF2B5EF4-FFF2-40B4-BE49-F238E27FC236}">
              <a16:creationId xmlns:a16="http://schemas.microsoft.com/office/drawing/2014/main" id="{F0A5445A-FA7C-4795-B3BA-AD77940E3D29}"/>
            </a:ext>
          </a:extLst>
        </xdr:cNvPr>
        <xdr:cNvCxnSpPr/>
      </xdr:nvCxnSpPr>
      <xdr:spPr>
        <a:xfrm rot="16200000" flipH="1">
          <a:off x="24678411" y="38508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92</xdr:row>
      <xdr:rowOff>568037</xdr:rowOff>
    </xdr:from>
    <xdr:to>
      <xdr:col>48</xdr:col>
      <xdr:colOff>204354</xdr:colOff>
      <xdr:row>92</xdr:row>
      <xdr:rowOff>568037</xdr:rowOff>
    </xdr:to>
    <xdr:cxnSp macro="">
      <xdr:nvCxnSpPr>
        <xdr:cNvPr id="374" name="Straight Connector 373">
          <a:extLst>
            <a:ext uri="{FF2B5EF4-FFF2-40B4-BE49-F238E27FC236}">
              <a16:creationId xmlns:a16="http://schemas.microsoft.com/office/drawing/2014/main" id="{C1BD1DD4-CD85-4CF9-A05E-6CE4C2455EE7}"/>
            </a:ext>
          </a:extLst>
        </xdr:cNvPr>
        <xdr:cNvCxnSpPr/>
      </xdr:nvCxnSpPr>
      <xdr:spPr>
        <a:xfrm flipV="1">
          <a:off x="23514627" y="434305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394854</xdr:colOff>
      <xdr:row>92</xdr:row>
      <xdr:rowOff>232459</xdr:rowOff>
    </xdr:from>
    <xdr:to>
      <xdr:col>50</xdr:col>
      <xdr:colOff>422565</xdr:colOff>
      <xdr:row>93</xdr:row>
      <xdr:rowOff>13855</xdr:rowOff>
    </xdr:to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A5C98DA3-17D1-4D10-BEF5-ACDB5453F583}"/>
            </a:ext>
          </a:extLst>
        </xdr:cNvPr>
        <xdr:cNvSpPr txBox="1"/>
      </xdr:nvSpPr>
      <xdr:spPr>
        <a:xfrm>
          <a:off x="27826854" y="43094959"/>
          <a:ext cx="1170711" cy="352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Hospital Rd</a:t>
          </a:r>
        </a:p>
      </xdr:txBody>
    </xdr:sp>
    <xdr:clientData/>
  </xdr:twoCellAnchor>
  <xdr:twoCellAnchor>
    <xdr:from>
      <xdr:col>46</xdr:col>
      <xdr:colOff>262545</xdr:colOff>
      <xdr:row>97</xdr:row>
      <xdr:rowOff>79700</xdr:rowOff>
    </xdr:from>
    <xdr:to>
      <xdr:col>46</xdr:col>
      <xdr:colOff>262545</xdr:colOff>
      <xdr:row>97</xdr:row>
      <xdr:rowOff>445460</xdr:rowOff>
    </xdr:to>
    <xdr:cxnSp macro="">
      <xdr:nvCxnSpPr>
        <xdr:cNvPr id="376" name="Straight Arrow Connector 375">
          <a:extLst>
            <a:ext uri="{FF2B5EF4-FFF2-40B4-BE49-F238E27FC236}">
              <a16:creationId xmlns:a16="http://schemas.microsoft.com/office/drawing/2014/main" id="{E08A2323-0D3C-4D4C-8811-998995BDD230}"/>
            </a:ext>
          </a:extLst>
        </xdr:cNvPr>
        <xdr:cNvCxnSpPr/>
      </xdr:nvCxnSpPr>
      <xdr:spPr>
        <a:xfrm rot="5400000" flipH="1">
          <a:off x="26368665" y="459825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101</xdr:row>
      <xdr:rowOff>110872</xdr:rowOff>
    </xdr:from>
    <xdr:to>
      <xdr:col>46</xdr:col>
      <xdr:colOff>276400</xdr:colOff>
      <xdr:row>101</xdr:row>
      <xdr:rowOff>476632</xdr:rowOff>
    </xdr:to>
    <xdr:cxnSp macro="">
      <xdr:nvCxnSpPr>
        <xdr:cNvPr id="377" name="Straight Arrow Connector 376">
          <a:extLst>
            <a:ext uri="{FF2B5EF4-FFF2-40B4-BE49-F238E27FC236}">
              <a16:creationId xmlns:a16="http://schemas.microsoft.com/office/drawing/2014/main" id="{8A9AB485-8657-4828-837C-63CAFF0C24CB}"/>
            </a:ext>
          </a:extLst>
        </xdr:cNvPr>
        <xdr:cNvCxnSpPr/>
      </xdr:nvCxnSpPr>
      <xdr:spPr>
        <a:xfrm rot="5400000" flipH="1">
          <a:off x="26382520" y="482997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101</xdr:row>
      <xdr:rowOff>124726</xdr:rowOff>
    </xdr:from>
    <xdr:to>
      <xdr:col>43</xdr:col>
      <xdr:colOff>255618</xdr:colOff>
      <xdr:row>101</xdr:row>
      <xdr:rowOff>490486</xdr:rowOff>
    </xdr:to>
    <xdr:cxnSp macro="">
      <xdr:nvCxnSpPr>
        <xdr:cNvPr id="378" name="Straight Arrow Connector 377">
          <a:extLst>
            <a:ext uri="{FF2B5EF4-FFF2-40B4-BE49-F238E27FC236}">
              <a16:creationId xmlns:a16="http://schemas.microsoft.com/office/drawing/2014/main" id="{43F9FCB0-8AB9-4D65-9F2C-1CD36BB93AA5}"/>
            </a:ext>
          </a:extLst>
        </xdr:cNvPr>
        <xdr:cNvCxnSpPr/>
      </xdr:nvCxnSpPr>
      <xdr:spPr>
        <a:xfrm rot="16200000" flipH="1">
          <a:off x="24647238" y="483136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97</xdr:row>
      <xdr:rowOff>34672</xdr:rowOff>
    </xdr:from>
    <xdr:to>
      <xdr:col>43</xdr:col>
      <xdr:colOff>286791</xdr:colOff>
      <xdr:row>97</xdr:row>
      <xdr:rowOff>400432</xdr:rowOff>
    </xdr:to>
    <xdr:cxnSp macro="">
      <xdr:nvCxnSpPr>
        <xdr:cNvPr id="379" name="Straight Arrow Connector 378">
          <a:extLst>
            <a:ext uri="{FF2B5EF4-FFF2-40B4-BE49-F238E27FC236}">
              <a16:creationId xmlns:a16="http://schemas.microsoft.com/office/drawing/2014/main" id="{86C26BB3-964A-4C01-B243-7E65F80CF6AA}"/>
            </a:ext>
          </a:extLst>
        </xdr:cNvPr>
        <xdr:cNvCxnSpPr/>
      </xdr:nvCxnSpPr>
      <xdr:spPr>
        <a:xfrm rot="16200000" flipH="1">
          <a:off x="24678411" y="459375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105</xdr:row>
      <xdr:rowOff>568037</xdr:rowOff>
    </xdr:from>
    <xdr:to>
      <xdr:col>48</xdr:col>
      <xdr:colOff>204354</xdr:colOff>
      <xdr:row>105</xdr:row>
      <xdr:rowOff>568037</xdr:rowOff>
    </xdr:to>
    <xdr:cxnSp macro="">
      <xdr:nvCxnSpPr>
        <xdr:cNvPr id="380" name="Straight Connector 379">
          <a:extLst>
            <a:ext uri="{FF2B5EF4-FFF2-40B4-BE49-F238E27FC236}">
              <a16:creationId xmlns:a16="http://schemas.microsoft.com/office/drawing/2014/main" id="{142324E4-66B9-45D2-BC6F-00AC7551F126}"/>
            </a:ext>
          </a:extLst>
        </xdr:cNvPr>
        <xdr:cNvCxnSpPr/>
      </xdr:nvCxnSpPr>
      <xdr:spPr>
        <a:xfrm flipV="1">
          <a:off x="23514627" y="508600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550718</xdr:colOff>
      <xdr:row>105</xdr:row>
      <xdr:rowOff>267095</xdr:rowOff>
    </xdr:from>
    <xdr:to>
      <xdr:col>41</xdr:col>
      <xdr:colOff>6929</xdr:colOff>
      <xdr:row>106</xdr:row>
      <xdr:rowOff>48491</xdr:rowOff>
    </xdr:to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8EAF628C-4405-40C2-9BD6-FDE54D13CC2A}"/>
            </a:ext>
          </a:extLst>
        </xdr:cNvPr>
        <xdr:cNvSpPr txBox="1"/>
      </xdr:nvSpPr>
      <xdr:spPr>
        <a:xfrm>
          <a:off x="22267718" y="50559095"/>
          <a:ext cx="1170711" cy="352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Oregon St</a:t>
          </a:r>
        </a:p>
      </xdr:txBody>
    </xdr:sp>
    <xdr:clientData/>
  </xdr:twoCellAnchor>
  <xdr:twoCellAnchor>
    <xdr:from>
      <xdr:col>46</xdr:col>
      <xdr:colOff>262545</xdr:colOff>
      <xdr:row>110</xdr:row>
      <xdr:rowOff>79700</xdr:rowOff>
    </xdr:from>
    <xdr:to>
      <xdr:col>46</xdr:col>
      <xdr:colOff>262545</xdr:colOff>
      <xdr:row>110</xdr:row>
      <xdr:rowOff>445460</xdr:rowOff>
    </xdr:to>
    <xdr:cxnSp macro="">
      <xdr:nvCxnSpPr>
        <xdr:cNvPr id="382" name="Straight Arrow Connector 381">
          <a:extLst>
            <a:ext uri="{FF2B5EF4-FFF2-40B4-BE49-F238E27FC236}">
              <a16:creationId xmlns:a16="http://schemas.microsoft.com/office/drawing/2014/main" id="{B7B9FE7A-68D0-47F5-9FAC-482E3924E3E7}"/>
            </a:ext>
          </a:extLst>
        </xdr:cNvPr>
        <xdr:cNvCxnSpPr/>
      </xdr:nvCxnSpPr>
      <xdr:spPr>
        <a:xfrm rot="5400000" flipH="1">
          <a:off x="26368665" y="53412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114</xdr:row>
      <xdr:rowOff>110872</xdr:rowOff>
    </xdr:from>
    <xdr:to>
      <xdr:col>46</xdr:col>
      <xdr:colOff>276400</xdr:colOff>
      <xdr:row>114</xdr:row>
      <xdr:rowOff>476632</xdr:rowOff>
    </xdr:to>
    <xdr:cxnSp macro="">
      <xdr:nvCxnSpPr>
        <xdr:cNvPr id="383" name="Straight Arrow Connector 382">
          <a:extLst>
            <a:ext uri="{FF2B5EF4-FFF2-40B4-BE49-F238E27FC236}">
              <a16:creationId xmlns:a16="http://schemas.microsoft.com/office/drawing/2014/main" id="{67097C64-4F76-43E8-AD8F-7400E192A68A}"/>
            </a:ext>
          </a:extLst>
        </xdr:cNvPr>
        <xdr:cNvCxnSpPr/>
      </xdr:nvCxnSpPr>
      <xdr:spPr>
        <a:xfrm rot="5400000" flipH="1">
          <a:off x="26382520" y="55729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114</xdr:row>
      <xdr:rowOff>124726</xdr:rowOff>
    </xdr:from>
    <xdr:to>
      <xdr:col>43</xdr:col>
      <xdr:colOff>255618</xdr:colOff>
      <xdr:row>114</xdr:row>
      <xdr:rowOff>490486</xdr:rowOff>
    </xdr:to>
    <xdr:cxnSp macro="">
      <xdr:nvCxnSpPr>
        <xdr:cNvPr id="384" name="Straight Arrow Connector 383">
          <a:extLst>
            <a:ext uri="{FF2B5EF4-FFF2-40B4-BE49-F238E27FC236}">
              <a16:creationId xmlns:a16="http://schemas.microsoft.com/office/drawing/2014/main" id="{F8A11DE9-1800-49E2-A4BD-78FDFB58BED8}"/>
            </a:ext>
          </a:extLst>
        </xdr:cNvPr>
        <xdr:cNvCxnSpPr/>
      </xdr:nvCxnSpPr>
      <xdr:spPr>
        <a:xfrm rot="16200000" flipH="1">
          <a:off x="24647238" y="55743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110</xdr:row>
      <xdr:rowOff>34672</xdr:rowOff>
    </xdr:from>
    <xdr:to>
      <xdr:col>43</xdr:col>
      <xdr:colOff>286791</xdr:colOff>
      <xdr:row>110</xdr:row>
      <xdr:rowOff>400432</xdr:rowOff>
    </xdr:to>
    <xdr:cxnSp macro="">
      <xdr:nvCxnSpPr>
        <xdr:cNvPr id="385" name="Straight Arrow Connector 384">
          <a:extLst>
            <a:ext uri="{FF2B5EF4-FFF2-40B4-BE49-F238E27FC236}">
              <a16:creationId xmlns:a16="http://schemas.microsoft.com/office/drawing/2014/main" id="{16434202-A62B-45C5-8D5E-4C19122C5077}"/>
            </a:ext>
          </a:extLst>
        </xdr:cNvPr>
        <xdr:cNvCxnSpPr/>
      </xdr:nvCxnSpPr>
      <xdr:spPr>
        <a:xfrm rot="16200000" flipH="1">
          <a:off x="24678411" y="53367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118</xdr:row>
      <xdr:rowOff>568037</xdr:rowOff>
    </xdr:from>
    <xdr:to>
      <xdr:col>48</xdr:col>
      <xdr:colOff>204354</xdr:colOff>
      <xdr:row>118</xdr:row>
      <xdr:rowOff>568037</xdr:rowOff>
    </xdr:to>
    <xdr:cxnSp macro="">
      <xdr:nvCxnSpPr>
        <xdr:cNvPr id="386" name="Straight Connector 385">
          <a:extLst>
            <a:ext uri="{FF2B5EF4-FFF2-40B4-BE49-F238E27FC236}">
              <a16:creationId xmlns:a16="http://schemas.microsoft.com/office/drawing/2014/main" id="{07E4E565-1A5B-4794-AF0E-29C8BF22C392}"/>
            </a:ext>
          </a:extLst>
        </xdr:cNvPr>
        <xdr:cNvCxnSpPr/>
      </xdr:nvCxnSpPr>
      <xdr:spPr>
        <a:xfrm flipV="1">
          <a:off x="23514627" y="582895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48490</xdr:colOff>
      <xdr:row>118</xdr:row>
      <xdr:rowOff>301732</xdr:rowOff>
    </xdr:from>
    <xdr:to>
      <xdr:col>41</xdr:col>
      <xdr:colOff>76201</xdr:colOff>
      <xdr:row>119</xdr:row>
      <xdr:rowOff>83128</xdr:rowOff>
    </xdr:to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72ECD3ED-890C-4379-A5F1-4AEE115315B5}"/>
            </a:ext>
          </a:extLst>
        </xdr:cNvPr>
        <xdr:cNvSpPr txBox="1"/>
      </xdr:nvSpPr>
      <xdr:spPr>
        <a:xfrm>
          <a:off x="22336990" y="58023232"/>
          <a:ext cx="1170711" cy="352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Olympia Rd</a:t>
          </a:r>
        </a:p>
      </xdr:txBody>
    </xdr:sp>
    <xdr:clientData/>
  </xdr:twoCellAnchor>
  <xdr:twoCellAnchor>
    <xdr:from>
      <xdr:col>46</xdr:col>
      <xdr:colOff>262545</xdr:colOff>
      <xdr:row>71</xdr:row>
      <xdr:rowOff>79700</xdr:rowOff>
    </xdr:from>
    <xdr:to>
      <xdr:col>46</xdr:col>
      <xdr:colOff>262545</xdr:colOff>
      <xdr:row>71</xdr:row>
      <xdr:rowOff>445460</xdr:rowOff>
    </xdr:to>
    <xdr:cxnSp macro="">
      <xdr:nvCxnSpPr>
        <xdr:cNvPr id="388" name="Straight Arrow Connector 387">
          <a:extLst>
            <a:ext uri="{FF2B5EF4-FFF2-40B4-BE49-F238E27FC236}">
              <a16:creationId xmlns:a16="http://schemas.microsoft.com/office/drawing/2014/main" id="{611DCE79-4A7E-4383-92BF-E0FD340ADD37}"/>
            </a:ext>
          </a:extLst>
        </xdr:cNvPr>
        <xdr:cNvCxnSpPr/>
      </xdr:nvCxnSpPr>
      <xdr:spPr>
        <a:xfrm rot="5400000" flipH="1">
          <a:off x="26368665" y="311235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75</xdr:row>
      <xdr:rowOff>110872</xdr:rowOff>
    </xdr:from>
    <xdr:to>
      <xdr:col>46</xdr:col>
      <xdr:colOff>276400</xdr:colOff>
      <xdr:row>75</xdr:row>
      <xdr:rowOff>476632</xdr:rowOff>
    </xdr:to>
    <xdr:cxnSp macro="">
      <xdr:nvCxnSpPr>
        <xdr:cNvPr id="389" name="Straight Arrow Connector 388">
          <a:extLst>
            <a:ext uri="{FF2B5EF4-FFF2-40B4-BE49-F238E27FC236}">
              <a16:creationId xmlns:a16="http://schemas.microsoft.com/office/drawing/2014/main" id="{C4B02D1B-7ED8-4DE7-9F98-95963220EDB8}"/>
            </a:ext>
          </a:extLst>
        </xdr:cNvPr>
        <xdr:cNvCxnSpPr/>
      </xdr:nvCxnSpPr>
      <xdr:spPr>
        <a:xfrm rot="5400000" flipH="1">
          <a:off x="26382520" y="334407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75</xdr:row>
      <xdr:rowOff>124726</xdr:rowOff>
    </xdr:from>
    <xdr:to>
      <xdr:col>43</xdr:col>
      <xdr:colOff>255618</xdr:colOff>
      <xdr:row>75</xdr:row>
      <xdr:rowOff>490486</xdr:rowOff>
    </xdr:to>
    <xdr:cxnSp macro="">
      <xdr:nvCxnSpPr>
        <xdr:cNvPr id="390" name="Straight Arrow Connector 389">
          <a:extLst>
            <a:ext uri="{FF2B5EF4-FFF2-40B4-BE49-F238E27FC236}">
              <a16:creationId xmlns:a16="http://schemas.microsoft.com/office/drawing/2014/main" id="{64D70F5D-DDEB-483D-8392-222A93CA9685}"/>
            </a:ext>
          </a:extLst>
        </xdr:cNvPr>
        <xdr:cNvCxnSpPr/>
      </xdr:nvCxnSpPr>
      <xdr:spPr>
        <a:xfrm rot="16200000" flipH="1">
          <a:off x="24647238" y="334546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71</xdr:row>
      <xdr:rowOff>34672</xdr:rowOff>
    </xdr:from>
    <xdr:to>
      <xdr:col>43</xdr:col>
      <xdr:colOff>286791</xdr:colOff>
      <xdr:row>71</xdr:row>
      <xdr:rowOff>400432</xdr:rowOff>
    </xdr:to>
    <xdr:cxnSp macro="">
      <xdr:nvCxnSpPr>
        <xdr:cNvPr id="391" name="Straight Arrow Connector 390">
          <a:extLst>
            <a:ext uri="{FF2B5EF4-FFF2-40B4-BE49-F238E27FC236}">
              <a16:creationId xmlns:a16="http://schemas.microsoft.com/office/drawing/2014/main" id="{6BD304A6-761A-42DC-B442-A71901D2AF8E}"/>
            </a:ext>
          </a:extLst>
        </xdr:cNvPr>
        <xdr:cNvCxnSpPr/>
      </xdr:nvCxnSpPr>
      <xdr:spPr>
        <a:xfrm rot="16200000" flipH="1">
          <a:off x="24678411" y="310785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79</xdr:row>
      <xdr:rowOff>568037</xdr:rowOff>
    </xdr:from>
    <xdr:to>
      <xdr:col>48</xdr:col>
      <xdr:colOff>204354</xdr:colOff>
      <xdr:row>79</xdr:row>
      <xdr:rowOff>568037</xdr:rowOff>
    </xdr:to>
    <xdr:cxnSp macro="">
      <xdr:nvCxnSpPr>
        <xdr:cNvPr id="392" name="Straight Connector 391">
          <a:extLst>
            <a:ext uri="{FF2B5EF4-FFF2-40B4-BE49-F238E27FC236}">
              <a16:creationId xmlns:a16="http://schemas.microsoft.com/office/drawing/2014/main" id="{85CABB43-86EB-49BA-8945-2A097679A395}"/>
            </a:ext>
          </a:extLst>
        </xdr:cNvPr>
        <xdr:cNvCxnSpPr/>
      </xdr:nvCxnSpPr>
      <xdr:spPr>
        <a:xfrm flipV="1">
          <a:off x="23514627" y="360010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394854</xdr:colOff>
      <xdr:row>79</xdr:row>
      <xdr:rowOff>232459</xdr:rowOff>
    </xdr:from>
    <xdr:to>
      <xdr:col>50</xdr:col>
      <xdr:colOff>422565</xdr:colOff>
      <xdr:row>80</xdr:row>
      <xdr:rowOff>13855</xdr:rowOff>
    </xdr:to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CAB8FE98-2A9C-49B8-B476-81AFAADCF8A0}"/>
            </a:ext>
          </a:extLst>
        </xdr:cNvPr>
        <xdr:cNvSpPr txBox="1"/>
      </xdr:nvSpPr>
      <xdr:spPr>
        <a:xfrm>
          <a:off x="27826854" y="35665459"/>
          <a:ext cx="1170711" cy="3528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Route 88</a:t>
          </a:r>
        </a:p>
      </xdr:txBody>
    </xdr:sp>
    <xdr:clientData/>
  </xdr:twoCellAnchor>
  <xdr:twoCellAnchor>
    <xdr:from>
      <xdr:col>44</xdr:col>
      <xdr:colOff>198679</xdr:colOff>
      <xdr:row>79</xdr:row>
      <xdr:rowOff>133131</xdr:rowOff>
    </xdr:from>
    <xdr:to>
      <xdr:col>44</xdr:col>
      <xdr:colOff>472999</xdr:colOff>
      <xdr:row>79</xdr:row>
      <xdr:rowOff>407451</xdr:rowOff>
    </xdr:to>
    <xdr:grpSp>
      <xdr:nvGrpSpPr>
        <xdr:cNvPr id="394" name="Group 393">
          <a:extLst>
            <a:ext uri="{FF2B5EF4-FFF2-40B4-BE49-F238E27FC236}">
              <a16:creationId xmlns:a16="http://schemas.microsoft.com/office/drawing/2014/main" id="{B07AE7D4-1AC1-4B4F-8047-FAF2C3D293D7}"/>
            </a:ext>
          </a:extLst>
        </xdr:cNvPr>
        <xdr:cNvGrpSpPr/>
      </xdr:nvGrpSpPr>
      <xdr:grpSpPr>
        <a:xfrm rot="5400000">
          <a:off x="26182879" y="45281631"/>
          <a:ext cx="274320" cy="274320"/>
          <a:chOff x="1435150" y="15649161"/>
          <a:chExt cx="165861" cy="175460"/>
        </a:xfrm>
      </xdr:grpSpPr>
      <xdr:cxnSp macro="">
        <xdr:nvCxnSpPr>
          <xdr:cNvPr id="395" name="Straight Connector 394">
            <a:extLst>
              <a:ext uri="{FF2B5EF4-FFF2-40B4-BE49-F238E27FC236}">
                <a16:creationId xmlns:a16="http://schemas.microsoft.com/office/drawing/2014/main" id="{51201097-AF21-4647-B947-F13EDFFA6B40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6" name="Straight Arrow Connector 395">
            <a:extLst>
              <a:ext uri="{FF2B5EF4-FFF2-40B4-BE49-F238E27FC236}">
                <a16:creationId xmlns:a16="http://schemas.microsoft.com/office/drawing/2014/main" id="{18038F0D-0844-46BD-943B-05223FFA62C9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167953</xdr:colOff>
      <xdr:row>78</xdr:row>
      <xdr:rowOff>86591</xdr:rowOff>
    </xdr:from>
    <xdr:to>
      <xdr:col>45</xdr:col>
      <xdr:colOff>442273</xdr:colOff>
      <xdr:row>78</xdr:row>
      <xdr:rowOff>360911</xdr:rowOff>
    </xdr:to>
    <xdr:grpSp>
      <xdr:nvGrpSpPr>
        <xdr:cNvPr id="397" name="Group 396">
          <a:extLst>
            <a:ext uri="{FF2B5EF4-FFF2-40B4-BE49-F238E27FC236}">
              <a16:creationId xmlns:a16="http://schemas.microsoft.com/office/drawing/2014/main" id="{13C8FF14-DD45-4DC9-82A9-E802FD7D7FAE}"/>
            </a:ext>
          </a:extLst>
        </xdr:cNvPr>
        <xdr:cNvGrpSpPr/>
      </xdr:nvGrpSpPr>
      <xdr:grpSpPr>
        <a:xfrm rot="10800000">
          <a:off x="26742703" y="44663591"/>
          <a:ext cx="274320" cy="274320"/>
          <a:chOff x="1486220" y="16408581"/>
          <a:chExt cx="171621" cy="176419"/>
        </a:xfrm>
      </xdr:grpSpPr>
      <xdr:cxnSp macro="">
        <xdr:nvCxnSpPr>
          <xdr:cNvPr id="398" name="Straight Connector 397">
            <a:extLst>
              <a:ext uri="{FF2B5EF4-FFF2-40B4-BE49-F238E27FC236}">
                <a16:creationId xmlns:a16="http://schemas.microsoft.com/office/drawing/2014/main" id="{6C1A4AED-981B-4A05-9D9C-43903CD8D744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9" name="Straight Arrow Connector 398">
            <a:extLst>
              <a:ext uri="{FF2B5EF4-FFF2-40B4-BE49-F238E27FC236}">
                <a16:creationId xmlns:a16="http://schemas.microsoft.com/office/drawing/2014/main" id="{F83101D7-0191-491E-B299-9AE9AF8D0EBE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230987</xdr:colOff>
      <xdr:row>80</xdr:row>
      <xdr:rowOff>218895</xdr:rowOff>
    </xdr:from>
    <xdr:to>
      <xdr:col>46</xdr:col>
      <xdr:colOff>457900</xdr:colOff>
      <xdr:row>80</xdr:row>
      <xdr:rowOff>442267</xdr:rowOff>
    </xdr:to>
    <xdr:grpSp>
      <xdr:nvGrpSpPr>
        <xdr:cNvPr id="400" name="Group 399">
          <a:extLst>
            <a:ext uri="{FF2B5EF4-FFF2-40B4-BE49-F238E27FC236}">
              <a16:creationId xmlns:a16="http://schemas.microsoft.com/office/drawing/2014/main" id="{D4107E9A-AB2F-4C64-B056-B91B0258A4F7}"/>
            </a:ext>
          </a:extLst>
        </xdr:cNvPr>
        <xdr:cNvGrpSpPr/>
      </xdr:nvGrpSpPr>
      <xdr:grpSpPr>
        <a:xfrm rot="16200000">
          <a:off x="27398058" y="45937124"/>
          <a:ext cx="223372" cy="226913"/>
          <a:chOff x="1486220" y="16408581"/>
          <a:chExt cx="171621" cy="176419"/>
        </a:xfrm>
      </xdr:grpSpPr>
      <xdr:cxnSp macro="">
        <xdr:nvCxnSpPr>
          <xdr:cNvPr id="401" name="Straight Connector 400">
            <a:extLst>
              <a:ext uri="{FF2B5EF4-FFF2-40B4-BE49-F238E27FC236}">
                <a16:creationId xmlns:a16="http://schemas.microsoft.com/office/drawing/2014/main" id="{228FEBFB-1D44-4CE0-B5A6-8E6162FF1884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2" name="Straight Arrow Connector 401">
            <a:extLst>
              <a:ext uri="{FF2B5EF4-FFF2-40B4-BE49-F238E27FC236}">
                <a16:creationId xmlns:a16="http://schemas.microsoft.com/office/drawing/2014/main" id="{F4C6E0C9-9A12-4238-AF8B-AC9872D74AEC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267391</xdr:colOff>
      <xdr:row>80</xdr:row>
      <xdr:rowOff>121351</xdr:rowOff>
    </xdr:from>
    <xdr:to>
      <xdr:col>45</xdr:col>
      <xdr:colOff>267391</xdr:colOff>
      <xdr:row>80</xdr:row>
      <xdr:rowOff>487111</xdr:rowOff>
    </xdr:to>
    <xdr:cxnSp macro="">
      <xdr:nvCxnSpPr>
        <xdr:cNvPr id="403" name="Straight Arrow Connector 402">
          <a:extLst>
            <a:ext uri="{FF2B5EF4-FFF2-40B4-BE49-F238E27FC236}">
              <a16:creationId xmlns:a16="http://schemas.microsoft.com/office/drawing/2014/main" id="{FE3C05DF-6FEE-46C9-AF3E-F12F368A4135}"/>
            </a:ext>
          </a:extLst>
        </xdr:cNvPr>
        <xdr:cNvCxnSpPr/>
      </xdr:nvCxnSpPr>
      <xdr:spPr>
        <a:xfrm rot="5400000" flipH="1">
          <a:off x="25802011" y="36308731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259773</xdr:colOff>
      <xdr:row>79</xdr:row>
      <xdr:rowOff>69432</xdr:rowOff>
    </xdr:from>
    <xdr:to>
      <xdr:col>43</xdr:col>
      <xdr:colOff>259773</xdr:colOff>
      <xdr:row>79</xdr:row>
      <xdr:rowOff>435192</xdr:rowOff>
    </xdr:to>
    <xdr:cxnSp macro="">
      <xdr:nvCxnSpPr>
        <xdr:cNvPr id="404" name="Straight Arrow Connector 403">
          <a:extLst>
            <a:ext uri="{FF2B5EF4-FFF2-40B4-BE49-F238E27FC236}">
              <a16:creationId xmlns:a16="http://schemas.microsoft.com/office/drawing/2014/main" id="{1B18FBF4-86A1-4CDB-9AB4-4D47931F62EE}"/>
            </a:ext>
          </a:extLst>
        </xdr:cNvPr>
        <xdr:cNvCxnSpPr/>
      </xdr:nvCxnSpPr>
      <xdr:spPr>
        <a:xfrm rot="16200000" flipH="1">
          <a:off x="24651393" y="3568531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177897</xdr:colOff>
      <xdr:row>79</xdr:row>
      <xdr:rowOff>112350</xdr:rowOff>
    </xdr:from>
    <xdr:to>
      <xdr:col>45</xdr:col>
      <xdr:colOff>452217</xdr:colOff>
      <xdr:row>79</xdr:row>
      <xdr:rowOff>386670</xdr:rowOff>
    </xdr:to>
    <xdr:grpSp>
      <xdr:nvGrpSpPr>
        <xdr:cNvPr id="405" name="Group 404">
          <a:extLst>
            <a:ext uri="{FF2B5EF4-FFF2-40B4-BE49-F238E27FC236}">
              <a16:creationId xmlns:a16="http://schemas.microsoft.com/office/drawing/2014/main" id="{A3B52CC2-A2BC-493C-AC41-32C238D1877F}"/>
            </a:ext>
          </a:extLst>
        </xdr:cNvPr>
        <xdr:cNvGrpSpPr/>
      </xdr:nvGrpSpPr>
      <xdr:grpSpPr>
        <a:xfrm rot="10800000">
          <a:off x="26752647" y="45260850"/>
          <a:ext cx="274320" cy="274320"/>
          <a:chOff x="1435150" y="15649161"/>
          <a:chExt cx="165861" cy="175460"/>
        </a:xfrm>
      </xdr:grpSpPr>
      <xdr:cxnSp macro="">
        <xdr:nvCxnSpPr>
          <xdr:cNvPr id="406" name="Straight Connector 405">
            <a:extLst>
              <a:ext uri="{FF2B5EF4-FFF2-40B4-BE49-F238E27FC236}">
                <a16:creationId xmlns:a16="http://schemas.microsoft.com/office/drawing/2014/main" id="{5DA323CA-43C1-4F55-AB0A-0FB98212A4A8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7" name="Straight Arrow Connector 406">
            <a:extLst>
              <a:ext uri="{FF2B5EF4-FFF2-40B4-BE49-F238E27FC236}">
                <a16:creationId xmlns:a16="http://schemas.microsoft.com/office/drawing/2014/main" id="{FF0FC1DB-0315-459E-9DD6-5EC2C652910A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41</xdr:col>
      <xdr:colOff>83127</xdr:colOff>
      <xdr:row>105</xdr:row>
      <xdr:rowOff>568037</xdr:rowOff>
    </xdr:from>
    <xdr:to>
      <xdr:col>48</xdr:col>
      <xdr:colOff>204354</xdr:colOff>
      <xdr:row>105</xdr:row>
      <xdr:rowOff>568037</xdr:rowOff>
    </xdr:to>
    <xdr:cxnSp macro="">
      <xdr:nvCxnSpPr>
        <xdr:cNvPr id="408" name="Straight Connector 407">
          <a:extLst>
            <a:ext uri="{FF2B5EF4-FFF2-40B4-BE49-F238E27FC236}">
              <a16:creationId xmlns:a16="http://schemas.microsoft.com/office/drawing/2014/main" id="{4E56ED57-C7FC-4CF3-BDB1-9D56064468B9}"/>
            </a:ext>
          </a:extLst>
        </xdr:cNvPr>
        <xdr:cNvCxnSpPr/>
      </xdr:nvCxnSpPr>
      <xdr:spPr>
        <a:xfrm flipV="1">
          <a:off x="23514627" y="508600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118</xdr:row>
      <xdr:rowOff>568037</xdr:rowOff>
    </xdr:from>
    <xdr:to>
      <xdr:col>48</xdr:col>
      <xdr:colOff>204354</xdr:colOff>
      <xdr:row>118</xdr:row>
      <xdr:rowOff>568037</xdr:rowOff>
    </xdr:to>
    <xdr:cxnSp macro="">
      <xdr:nvCxnSpPr>
        <xdr:cNvPr id="409" name="Straight Connector 408">
          <a:extLst>
            <a:ext uri="{FF2B5EF4-FFF2-40B4-BE49-F238E27FC236}">
              <a16:creationId xmlns:a16="http://schemas.microsoft.com/office/drawing/2014/main" id="{8EB08FCD-C093-4A9A-889D-15D86ED0272C}"/>
            </a:ext>
          </a:extLst>
        </xdr:cNvPr>
        <xdr:cNvCxnSpPr/>
      </xdr:nvCxnSpPr>
      <xdr:spPr>
        <a:xfrm flipV="1">
          <a:off x="23514627" y="582895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150634</xdr:colOff>
      <xdr:row>120</xdr:row>
      <xdr:rowOff>190500</xdr:rowOff>
    </xdr:from>
    <xdr:to>
      <xdr:col>44</xdr:col>
      <xdr:colOff>424954</xdr:colOff>
      <xdr:row>120</xdr:row>
      <xdr:rowOff>464820</xdr:rowOff>
    </xdr:to>
    <xdr:grpSp>
      <xdr:nvGrpSpPr>
        <xdr:cNvPr id="410" name="Group 409">
          <a:extLst>
            <a:ext uri="{FF2B5EF4-FFF2-40B4-BE49-F238E27FC236}">
              <a16:creationId xmlns:a16="http://schemas.microsoft.com/office/drawing/2014/main" id="{EFF9A2B1-AC41-4D70-9929-488EC7C78DBD}"/>
            </a:ext>
          </a:extLst>
        </xdr:cNvPr>
        <xdr:cNvGrpSpPr/>
      </xdr:nvGrpSpPr>
      <xdr:grpSpPr>
        <a:xfrm>
          <a:off x="26134834" y="68770500"/>
          <a:ext cx="274320" cy="274320"/>
          <a:chOff x="1486220" y="16408581"/>
          <a:chExt cx="171621" cy="176419"/>
        </a:xfrm>
      </xdr:grpSpPr>
      <xdr:cxnSp macro="">
        <xdr:nvCxnSpPr>
          <xdr:cNvPr id="411" name="Straight Connector 410">
            <a:extLst>
              <a:ext uri="{FF2B5EF4-FFF2-40B4-BE49-F238E27FC236}">
                <a16:creationId xmlns:a16="http://schemas.microsoft.com/office/drawing/2014/main" id="{2FA21D26-1CAC-434E-81C0-4DD91C5F96CE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2" name="Straight Arrow Connector 411">
            <a:extLst>
              <a:ext uri="{FF2B5EF4-FFF2-40B4-BE49-F238E27FC236}">
                <a16:creationId xmlns:a16="http://schemas.microsoft.com/office/drawing/2014/main" id="{A79D0E92-F2CD-4095-8293-364328AE6E07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319345</xdr:colOff>
      <xdr:row>119</xdr:row>
      <xdr:rowOff>121352</xdr:rowOff>
    </xdr:from>
    <xdr:to>
      <xdr:col>46</xdr:col>
      <xdr:colOff>319345</xdr:colOff>
      <xdr:row>119</xdr:row>
      <xdr:rowOff>487112</xdr:rowOff>
    </xdr:to>
    <xdr:cxnSp macro="">
      <xdr:nvCxnSpPr>
        <xdr:cNvPr id="413" name="Straight Arrow Connector 412">
          <a:extLst>
            <a:ext uri="{FF2B5EF4-FFF2-40B4-BE49-F238E27FC236}">
              <a16:creationId xmlns:a16="http://schemas.microsoft.com/office/drawing/2014/main" id="{314375D3-D7EE-4EDE-AE9C-7BA000CB934B}"/>
            </a:ext>
          </a:extLst>
        </xdr:cNvPr>
        <xdr:cNvCxnSpPr/>
      </xdr:nvCxnSpPr>
      <xdr:spPr>
        <a:xfrm rot="5400000" flipH="1">
          <a:off x="26425465" y="5859723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259774</xdr:colOff>
      <xdr:row>118</xdr:row>
      <xdr:rowOff>138705</xdr:rowOff>
    </xdr:from>
    <xdr:to>
      <xdr:col>44</xdr:col>
      <xdr:colOff>259774</xdr:colOff>
      <xdr:row>118</xdr:row>
      <xdr:rowOff>504465</xdr:rowOff>
    </xdr:to>
    <xdr:cxnSp macro="">
      <xdr:nvCxnSpPr>
        <xdr:cNvPr id="414" name="Straight Arrow Connector 413">
          <a:extLst>
            <a:ext uri="{FF2B5EF4-FFF2-40B4-BE49-F238E27FC236}">
              <a16:creationId xmlns:a16="http://schemas.microsoft.com/office/drawing/2014/main" id="{DB40A8BE-3F4A-408D-BD18-FB8EF1032F46}"/>
            </a:ext>
          </a:extLst>
        </xdr:cNvPr>
        <xdr:cNvCxnSpPr/>
      </xdr:nvCxnSpPr>
      <xdr:spPr>
        <a:xfrm rot="16200000" flipH="1">
          <a:off x="25222894" y="5804308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108623</xdr:colOff>
      <xdr:row>119</xdr:row>
      <xdr:rowOff>129668</xdr:rowOff>
    </xdr:from>
    <xdr:to>
      <xdr:col>44</xdr:col>
      <xdr:colOff>382943</xdr:colOff>
      <xdr:row>119</xdr:row>
      <xdr:rowOff>403988</xdr:rowOff>
    </xdr:to>
    <xdr:grpSp>
      <xdr:nvGrpSpPr>
        <xdr:cNvPr id="415" name="Group 414">
          <a:extLst>
            <a:ext uri="{FF2B5EF4-FFF2-40B4-BE49-F238E27FC236}">
              <a16:creationId xmlns:a16="http://schemas.microsoft.com/office/drawing/2014/main" id="{F2A671B5-9002-4BEF-B9E3-1964D7C5DF2D}"/>
            </a:ext>
          </a:extLst>
        </xdr:cNvPr>
        <xdr:cNvGrpSpPr/>
      </xdr:nvGrpSpPr>
      <xdr:grpSpPr>
        <a:xfrm>
          <a:off x="26092823" y="68138168"/>
          <a:ext cx="274320" cy="274320"/>
          <a:chOff x="1435150" y="15649161"/>
          <a:chExt cx="165861" cy="175460"/>
        </a:xfrm>
      </xdr:grpSpPr>
      <xdr:cxnSp macro="">
        <xdr:nvCxnSpPr>
          <xdr:cNvPr id="416" name="Straight Connector 415">
            <a:extLst>
              <a:ext uri="{FF2B5EF4-FFF2-40B4-BE49-F238E27FC236}">
                <a16:creationId xmlns:a16="http://schemas.microsoft.com/office/drawing/2014/main" id="{833F9F78-E07C-48F3-8916-463ED0F1162E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7" name="Straight Arrow Connector 416">
            <a:extLst>
              <a:ext uri="{FF2B5EF4-FFF2-40B4-BE49-F238E27FC236}">
                <a16:creationId xmlns:a16="http://schemas.microsoft.com/office/drawing/2014/main" id="{0A288029-246C-4893-A356-11418EC3D70F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43</xdr:col>
      <xdr:colOff>181808</xdr:colOff>
      <xdr:row>118</xdr:row>
      <xdr:rowOff>152399</xdr:rowOff>
    </xdr:from>
    <xdr:to>
      <xdr:col>43</xdr:col>
      <xdr:colOff>456128</xdr:colOff>
      <xdr:row>118</xdr:row>
      <xdr:rowOff>426719</xdr:rowOff>
    </xdr:to>
    <xdr:grpSp>
      <xdr:nvGrpSpPr>
        <xdr:cNvPr id="418" name="Group 417">
          <a:extLst>
            <a:ext uri="{FF2B5EF4-FFF2-40B4-BE49-F238E27FC236}">
              <a16:creationId xmlns:a16="http://schemas.microsoft.com/office/drawing/2014/main" id="{72D59355-A399-4DD4-8525-57787CD1D350}"/>
            </a:ext>
          </a:extLst>
        </xdr:cNvPr>
        <xdr:cNvGrpSpPr/>
      </xdr:nvGrpSpPr>
      <xdr:grpSpPr>
        <a:xfrm rot="5400000">
          <a:off x="25575458" y="67589399"/>
          <a:ext cx="274320" cy="274320"/>
          <a:chOff x="1486220" y="16408581"/>
          <a:chExt cx="171621" cy="176419"/>
        </a:xfrm>
      </xdr:grpSpPr>
      <xdr:cxnSp macro="">
        <xdr:nvCxnSpPr>
          <xdr:cNvPr id="419" name="Straight Connector 418">
            <a:extLst>
              <a:ext uri="{FF2B5EF4-FFF2-40B4-BE49-F238E27FC236}">
                <a16:creationId xmlns:a16="http://schemas.microsoft.com/office/drawing/2014/main" id="{10ABDFAC-CD42-4C8E-8CC4-4E63EFEE39FA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0" name="Straight Arrow Connector 419">
            <a:extLst>
              <a:ext uri="{FF2B5EF4-FFF2-40B4-BE49-F238E27FC236}">
                <a16:creationId xmlns:a16="http://schemas.microsoft.com/office/drawing/2014/main" id="{AED55867-2AFF-43CD-9D91-35337FADA3E1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86591</xdr:colOff>
      <xdr:row>119</xdr:row>
      <xdr:rowOff>190500</xdr:rowOff>
    </xdr:from>
    <xdr:to>
      <xdr:col>45</xdr:col>
      <xdr:colOff>360911</xdr:colOff>
      <xdr:row>119</xdr:row>
      <xdr:rowOff>464820</xdr:rowOff>
    </xdr:to>
    <xdr:grpSp>
      <xdr:nvGrpSpPr>
        <xdr:cNvPr id="421" name="Group 420">
          <a:extLst>
            <a:ext uri="{FF2B5EF4-FFF2-40B4-BE49-F238E27FC236}">
              <a16:creationId xmlns:a16="http://schemas.microsoft.com/office/drawing/2014/main" id="{8247C7C6-B0B9-4C96-AE22-B54B67362534}"/>
            </a:ext>
          </a:extLst>
        </xdr:cNvPr>
        <xdr:cNvGrpSpPr/>
      </xdr:nvGrpSpPr>
      <xdr:grpSpPr>
        <a:xfrm rot="16200000">
          <a:off x="26661341" y="68199000"/>
          <a:ext cx="274320" cy="274320"/>
          <a:chOff x="1435150" y="15649161"/>
          <a:chExt cx="165861" cy="175460"/>
        </a:xfrm>
      </xdr:grpSpPr>
      <xdr:cxnSp macro="">
        <xdr:nvCxnSpPr>
          <xdr:cNvPr id="422" name="Straight Connector 421">
            <a:extLst>
              <a:ext uri="{FF2B5EF4-FFF2-40B4-BE49-F238E27FC236}">
                <a16:creationId xmlns:a16="http://schemas.microsoft.com/office/drawing/2014/main" id="{DCB22A53-F3B8-491A-9C14-839328D857C8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3" name="Straight Arrow Connector 422">
            <a:extLst>
              <a:ext uri="{FF2B5EF4-FFF2-40B4-BE49-F238E27FC236}">
                <a16:creationId xmlns:a16="http://schemas.microsoft.com/office/drawing/2014/main" id="{73ACF312-1206-4412-B72F-49B921029E1D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41</xdr:col>
      <xdr:colOff>83127</xdr:colOff>
      <xdr:row>105</xdr:row>
      <xdr:rowOff>568037</xdr:rowOff>
    </xdr:from>
    <xdr:to>
      <xdr:col>48</xdr:col>
      <xdr:colOff>204354</xdr:colOff>
      <xdr:row>105</xdr:row>
      <xdr:rowOff>568037</xdr:rowOff>
    </xdr:to>
    <xdr:cxnSp macro="">
      <xdr:nvCxnSpPr>
        <xdr:cNvPr id="424" name="Straight Connector 423">
          <a:extLst>
            <a:ext uri="{FF2B5EF4-FFF2-40B4-BE49-F238E27FC236}">
              <a16:creationId xmlns:a16="http://schemas.microsoft.com/office/drawing/2014/main" id="{F133B46D-30BB-4BF2-BE66-46D200637E09}"/>
            </a:ext>
          </a:extLst>
        </xdr:cNvPr>
        <xdr:cNvCxnSpPr/>
      </xdr:nvCxnSpPr>
      <xdr:spPr>
        <a:xfrm flipV="1">
          <a:off x="23514627" y="508600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83127</xdr:colOff>
      <xdr:row>105</xdr:row>
      <xdr:rowOff>568037</xdr:rowOff>
    </xdr:from>
    <xdr:to>
      <xdr:col>48</xdr:col>
      <xdr:colOff>204354</xdr:colOff>
      <xdr:row>105</xdr:row>
      <xdr:rowOff>568037</xdr:rowOff>
    </xdr:to>
    <xdr:cxnSp macro="">
      <xdr:nvCxnSpPr>
        <xdr:cNvPr id="425" name="Straight Connector 424">
          <a:extLst>
            <a:ext uri="{FF2B5EF4-FFF2-40B4-BE49-F238E27FC236}">
              <a16:creationId xmlns:a16="http://schemas.microsoft.com/office/drawing/2014/main" id="{71CC4176-59EE-41C6-A6FC-4E6A65F6165A}"/>
            </a:ext>
          </a:extLst>
        </xdr:cNvPr>
        <xdr:cNvCxnSpPr/>
      </xdr:nvCxnSpPr>
      <xdr:spPr>
        <a:xfrm flipV="1">
          <a:off x="23514627" y="50860037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98680</xdr:colOff>
      <xdr:row>107</xdr:row>
      <xdr:rowOff>207818</xdr:rowOff>
    </xdr:from>
    <xdr:to>
      <xdr:col>44</xdr:col>
      <xdr:colOff>373000</xdr:colOff>
      <xdr:row>107</xdr:row>
      <xdr:rowOff>482138</xdr:rowOff>
    </xdr:to>
    <xdr:grpSp>
      <xdr:nvGrpSpPr>
        <xdr:cNvPr id="426" name="Group 425">
          <a:extLst>
            <a:ext uri="{FF2B5EF4-FFF2-40B4-BE49-F238E27FC236}">
              <a16:creationId xmlns:a16="http://schemas.microsoft.com/office/drawing/2014/main" id="{701AC2C0-E1EC-4475-A3ED-50463DE864B0}"/>
            </a:ext>
          </a:extLst>
        </xdr:cNvPr>
        <xdr:cNvGrpSpPr/>
      </xdr:nvGrpSpPr>
      <xdr:grpSpPr>
        <a:xfrm>
          <a:off x="26082880" y="61358318"/>
          <a:ext cx="274320" cy="274320"/>
          <a:chOff x="1486220" y="16408581"/>
          <a:chExt cx="171621" cy="176419"/>
        </a:xfrm>
      </xdr:grpSpPr>
      <xdr:cxnSp macro="">
        <xdr:nvCxnSpPr>
          <xdr:cNvPr id="427" name="Straight Connector 426">
            <a:extLst>
              <a:ext uri="{FF2B5EF4-FFF2-40B4-BE49-F238E27FC236}">
                <a16:creationId xmlns:a16="http://schemas.microsoft.com/office/drawing/2014/main" id="{35AF09DD-C898-47DB-99A7-C9F9E734EC23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8" name="Straight Arrow Connector 427">
            <a:extLst>
              <a:ext uri="{FF2B5EF4-FFF2-40B4-BE49-F238E27FC236}">
                <a16:creationId xmlns:a16="http://schemas.microsoft.com/office/drawing/2014/main" id="{540F5CA9-DF00-4211-BDCD-C363DAFAE548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319345</xdr:colOff>
      <xdr:row>106</xdr:row>
      <xdr:rowOff>121352</xdr:rowOff>
    </xdr:from>
    <xdr:to>
      <xdr:col>46</xdr:col>
      <xdr:colOff>319345</xdr:colOff>
      <xdr:row>106</xdr:row>
      <xdr:rowOff>487112</xdr:rowOff>
    </xdr:to>
    <xdr:cxnSp macro="">
      <xdr:nvCxnSpPr>
        <xdr:cNvPr id="429" name="Straight Arrow Connector 428">
          <a:extLst>
            <a:ext uri="{FF2B5EF4-FFF2-40B4-BE49-F238E27FC236}">
              <a16:creationId xmlns:a16="http://schemas.microsoft.com/office/drawing/2014/main" id="{5034E962-38BD-40D4-A66C-F51742535108}"/>
            </a:ext>
          </a:extLst>
        </xdr:cNvPr>
        <xdr:cNvCxnSpPr/>
      </xdr:nvCxnSpPr>
      <xdr:spPr>
        <a:xfrm rot="5400000" flipH="1">
          <a:off x="26425465" y="5116773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259774</xdr:colOff>
      <xdr:row>105</xdr:row>
      <xdr:rowOff>138705</xdr:rowOff>
    </xdr:from>
    <xdr:to>
      <xdr:col>44</xdr:col>
      <xdr:colOff>259774</xdr:colOff>
      <xdr:row>105</xdr:row>
      <xdr:rowOff>504465</xdr:rowOff>
    </xdr:to>
    <xdr:cxnSp macro="">
      <xdr:nvCxnSpPr>
        <xdr:cNvPr id="430" name="Straight Arrow Connector 429">
          <a:extLst>
            <a:ext uri="{FF2B5EF4-FFF2-40B4-BE49-F238E27FC236}">
              <a16:creationId xmlns:a16="http://schemas.microsoft.com/office/drawing/2014/main" id="{9C3835B3-EB98-4AED-8279-BC633E11A54D}"/>
            </a:ext>
          </a:extLst>
        </xdr:cNvPr>
        <xdr:cNvCxnSpPr/>
      </xdr:nvCxnSpPr>
      <xdr:spPr>
        <a:xfrm rot="16200000" flipH="1">
          <a:off x="25222894" y="5061358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125942</xdr:colOff>
      <xdr:row>106</xdr:row>
      <xdr:rowOff>146986</xdr:rowOff>
    </xdr:from>
    <xdr:to>
      <xdr:col>44</xdr:col>
      <xdr:colOff>400262</xdr:colOff>
      <xdr:row>106</xdr:row>
      <xdr:rowOff>421306</xdr:rowOff>
    </xdr:to>
    <xdr:grpSp>
      <xdr:nvGrpSpPr>
        <xdr:cNvPr id="431" name="Group 430">
          <a:extLst>
            <a:ext uri="{FF2B5EF4-FFF2-40B4-BE49-F238E27FC236}">
              <a16:creationId xmlns:a16="http://schemas.microsoft.com/office/drawing/2014/main" id="{6EF03C6B-887A-4636-BB3D-B2D6D4E14DE2}"/>
            </a:ext>
          </a:extLst>
        </xdr:cNvPr>
        <xdr:cNvGrpSpPr/>
      </xdr:nvGrpSpPr>
      <xdr:grpSpPr>
        <a:xfrm>
          <a:off x="26110142" y="60725986"/>
          <a:ext cx="274320" cy="274320"/>
          <a:chOff x="1435150" y="15649161"/>
          <a:chExt cx="165861" cy="175460"/>
        </a:xfrm>
      </xdr:grpSpPr>
      <xdr:cxnSp macro="">
        <xdr:nvCxnSpPr>
          <xdr:cNvPr id="432" name="Straight Connector 431">
            <a:extLst>
              <a:ext uri="{FF2B5EF4-FFF2-40B4-BE49-F238E27FC236}">
                <a16:creationId xmlns:a16="http://schemas.microsoft.com/office/drawing/2014/main" id="{10ABAA64-970B-4784-8640-2C9088518E45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" name="Straight Arrow Connector 432">
            <a:extLst>
              <a:ext uri="{FF2B5EF4-FFF2-40B4-BE49-F238E27FC236}">
                <a16:creationId xmlns:a16="http://schemas.microsoft.com/office/drawing/2014/main" id="{1C952A42-DC66-42F9-B499-0504658AA5B7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43</xdr:col>
      <xdr:colOff>181808</xdr:colOff>
      <xdr:row>105</xdr:row>
      <xdr:rowOff>152399</xdr:rowOff>
    </xdr:from>
    <xdr:to>
      <xdr:col>43</xdr:col>
      <xdr:colOff>456128</xdr:colOff>
      <xdr:row>105</xdr:row>
      <xdr:rowOff>426719</xdr:rowOff>
    </xdr:to>
    <xdr:grpSp>
      <xdr:nvGrpSpPr>
        <xdr:cNvPr id="434" name="Group 433">
          <a:extLst>
            <a:ext uri="{FF2B5EF4-FFF2-40B4-BE49-F238E27FC236}">
              <a16:creationId xmlns:a16="http://schemas.microsoft.com/office/drawing/2014/main" id="{64DE9D20-F40C-46FB-90DF-EBD96D1A39D2}"/>
            </a:ext>
          </a:extLst>
        </xdr:cNvPr>
        <xdr:cNvGrpSpPr/>
      </xdr:nvGrpSpPr>
      <xdr:grpSpPr>
        <a:xfrm rot="5400000">
          <a:off x="25575458" y="60159899"/>
          <a:ext cx="274320" cy="274320"/>
          <a:chOff x="1486220" y="16408581"/>
          <a:chExt cx="171621" cy="176419"/>
        </a:xfrm>
      </xdr:grpSpPr>
      <xdr:cxnSp macro="">
        <xdr:nvCxnSpPr>
          <xdr:cNvPr id="435" name="Straight Connector 434">
            <a:extLst>
              <a:ext uri="{FF2B5EF4-FFF2-40B4-BE49-F238E27FC236}">
                <a16:creationId xmlns:a16="http://schemas.microsoft.com/office/drawing/2014/main" id="{16F2AC38-3BD9-490B-B48A-D24A04DFF84C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" name="Straight Arrow Connector 435">
            <a:extLst>
              <a:ext uri="{FF2B5EF4-FFF2-40B4-BE49-F238E27FC236}">
                <a16:creationId xmlns:a16="http://schemas.microsoft.com/office/drawing/2014/main" id="{769BC7BA-3BD7-4DBF-B106-430DE9A42A96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86591</xdr:colOff>
      <xdr:row>106</xdr:row>
      <xdr:rowOff>190500</xdr:rowOff>
    </xdr:from>
    <xdr:to>
      <xdr:col>45</xdr:col>
      <xdr:colOff>360911</xdr:colOff>
      <xdr:row>106</xdr:row>
      <xdr:rowOff>464820</xdr:rowOff>
    </xdr:to>
    <xdr:grpSp>
      <xdr:nvGrpSpPr>
        <xdr:cNvPr id="437" name="Group 436">
          <a:extLst>
            <a:ext uri="{FF2B5EF4-FFF2-40B4-BE49-F238E27FC236}">
              <a16:creationId xmlns:a16="http://schemas.microsoft.com/office/drawing/2014/main" id="{FE5C9E2C-9E1A-49D5-8155-F540D7B73235}"/>
            </a:ext>
          </a:extLst>
        </xdr:cNvPr>
        <xdr:cNvGrpSpPr/>
      </xdr:nvGrpSpPr>
      <xdr:grpSpPr>
        <a:xfrm rot="16200000">
          <a:off x="26661341" y="60769500"/>
          <a:ext cx="274320" cy="274320"/>
          <a:chOff x="1435150" y="15649161"/>
          <a:chExt cx="165861" cy="175460"/>
        </a:xfrm>
      </xdr:grpSpPr>
      <xdr:cxnSp macro="">
        <xdr:nvCxnSpPr>
          <xdr:cNvPr id="438" name="Straight Connector 437">
            <a:extLst>
              <a:ext uri="{FF2B5EF4-FFF2-40B4-BE49-F238E27FC236}">
                <a16:creationId xmlns:a16="http://schemas.microsoft.com/office/drawing/2014/main" id="{55BEEC86-4D9D-453E-9DF5-64B66FF201E3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9" name="Straight Arrow Connector 438">
            <a:extLst>
              <a:ext uri="{FF2B5EF4-FFF2-40B4-BE49-F238E27FC236}">
                <a16:creationId xmlns:a16="http://schemas.microsoft.com/office/drawing/2014/main" id="{9364345F-0C87-4E68-89DB-F8275A6F7212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164042</xdr:colOff>
      <xdr:row>92</xdr:row>
      <xdr:rowOff>98494</xdr:rowOff>
    </xdr:from>
    <xdr:to>
      <xdr:col>44</xdr:col>
      <xdr:colOff>438362</xdr:colOff>
      <xdr:row>92</xdr:row>
      <xdr:rowOff>372814</xdr:rowOff>
    </xdr:to>
    <xdr:grpSp>
      <xdr:nvGrpSpPr>
        <xdr:cNvPr id="440" name="Group 439">
          <a:extLst>
            <a:ext uri="{FF2B5EF4-FFF2-40B4-BE49-F238E27FC236}">
              <a16:creationId xmlns:a16="http://schemas.microsoft.com/office/drawing/2014/main" id="{18561C4D-B724-40AA-9FEA-3A8E7BD390C8}"/>
            </a:ext>
          </a:extLst>
        </xdr:cNvPr>
        <xdr:cNvGrpSpPr/>
      </xdr:nvGrpSpPr>
      <xdr:grpSpPr>
        <a:xfrm rot="5400000">
          <a:off x="26148242" y="52676494"/>
          <a:ext cx="274320" cy="274320"/>
          <a:chOff x="1435150" y="15649161"/>
          <a:chExt cx="165861" cy="175460"/>
        </a:xfrm>
      </xdr:grpSpPr>
      <xdr:cxnSp macro="">
        <xdr:nvCxnSpPr>
          <xdr:cNvPr id="441" name="Straight Connector 440">
            <a:extLst>
              <a:ext uri="{FF2B5EF4-FFF2-40B4-BE49-F238E27FC236}">
                <a16:creationId xmlns:a16="http://schemas.microsoft.com/office/drawing/2014/main" id="{7CB64944-70E0-4DF3-92C9-F66377676F87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2" name="Straight Arrow Connector 441">
            <a:extLst>
              <a:ext uri="{FF2B5EF4-FFF2-40B4-BE49-F238E27FC236}">
                <a16:creationId xmlns:a16="http://schemas.microsoft.com/office/drawing/2014/main" id="{39D4051B-701E-4924-9A2A-B9208FABD7AB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133316</xdr:colOff>
      <xdr:row>91</xdr:row>
      <xdr:rowOff>51954</xdr:rowOff>
    </xdr:from>
    <xdr:to>
      <xdr:col>45</xdr:col>
      <xdr:colOff>407636</xdr:colOff>
      <xdr:row>91</xdr:row>
      <xdr:rowOff>326274</xdr:rowOff>
    </xdr:to>
    <xdr:grpSp>
      <xdr:nvGrpSpPr>
        <xdr:cNvPr id="443" name="Group 442">
          <a:extLst>
            <a:ext uri="{FF2B5EF4-FFF2-40B4-BE49-F238E27FC236}">
              <a16:creationId xmlns:a16="http://schemas.microsoft.com/office/drawing/2014/main" id="{15196FF2-A72D-4EAD-AA07-3E6646C9824A}"/>
            </a:ext>
          </a:extLst>
        </xdr:cNvPr>
        <xdr:cNvGrpSpPr/>
      </xdr:nvGrpSpPr>
      <xdr:grpSpPr>
        <a:xfrm rot="10800000">
          <a:off x="26708066" y="52058454"/>
          <a:ext cx="274320" cy="274320"/>
          <a:chOff x="1486220" y="16408581"/>
          <a:chExt cx="171621" cy="176419"/>
        </a:xfrm>
      </xdr:grpSpPr>
      <xdr:cxnSp macro="">
        <xdr:nvCxnSpPr>
          <xdr:cNvPr id="444" name="Straight Connector 443">
            <a:extLst>
              <a:ext uri="{FF2B5EF4-FFF2-40B4-BE49-F238E27FC236}">
                <a16:creationId xmlns:a16="http://schemas.microsoft.com/office/drawing/2014/main" id="{E61BF9A8-B4BB-4DF2-B04D-01400AC1FF4C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5" name="Straight Arrow Connector 444">
            <a:extLst>
              <a:ext uri="{FF2B5EF4-FFF2-40B4-BE49-F238E27FC236}">
                <a16:creationId xmlns:a16="http://schemas.microsoft.com/office/drawing/2014/main" id="{E198E879-E576-423D-8EDA-47FDB8CC9AD7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196350</xdr:colOff>
      <xdr:row>93</xdr:row>
      <xdr:rowOff>184258</xdr:rowOff>
    </xdr:from>
    <xdr:to>
      <xdr:col>46</xdr:col>
      <xdr:colOff>423263</xdr:colOff>
      <xdr:row>93</xdr:row>
      <xdr:rowOff>407630</xdr:rowOff>
    </xdr:to>
    <xdr:grpSp>
      <xdr:nvGrpSpPr>
        <xdr:cNvPr id="446" name="Group 445">
          <a:extLst>
            <a:ext uri="{FF2B5EF4-FFF2-40B4-BE49-F238E27FC236}">
              <a16:creationId xmlns:a16="http://schemas.microsoft.com/office/drawing/2014/main" id="{174D7207-7D3A-466C-AC86-E225BEDBCA61}"/>
            </a:ext>
          </a:extLst>
        </xdr:cNvPr>
        <xdr:cNvGrpSpPr/>
      </xdr:nvGrpSpPr>
      <xdr:grpSpPr>
        <a:xfrm rot="16200000">
          <a:off x="27363421" y="53331987"/>
          <a:ext cx="223372" cy="226913"/>
          <a:chOff x="1486220" y="16408581"/>
          <a:chExt cx="171621" cy="176419"/>
        </a:xfrm>
      </xdr:grpSpPr>
      <xdr:cxnSp macro="">
        <xdr:nvCxnSpPr>
          <xdr:cNvPr id="447" name="Straight Connector 446">
            <a:extLst>
              <a:ext uri="{FF2B5EF4-FFF2-40B4-BE49-F238E27FC236}">
                <a16:creationId xmlns:a16="http://schemas.microsoft.com/office/drawing/2014/main" id="{278A15FA-220E-4099-95E0-93BFC6CA53E0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8" name="Straight Arrow Connector 447">
            <a:extLst>
              <a:ext uri="{FF2B5EF4-FFF2-40B4-BE49-F238E27FC236}">
                <a16:creationId xmlns:a16="http://schemas.microsoft.com/office/drawing/2014/main" id="{A83A0982-F210-447E-85DC-84FC5F69C0DA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232754</xdr:colOff>
      <xdr:row>93</xdr:row>
      <xdr:rowOff>86714</xdr:rowOff>
    </xdr:from>
    <xdr:to>
      <xdr:col>45</xdr:col>
      <xdr:colOff>232754</xdr:colOff>
      <xdr:row>93</xdr:row>
      <xdr:rowOff>452474</xdr:rowOff>
    </xdr:to>
    <xdr:cxnSp macro="">
      <xdr:nvCxnSpPr>
        <xdr:cNvPr id="449" name="Straight Arrow Connector 448">
          <a:extLst>
            <a:ext uri="{FF2B5EF4-FFF2-40B4-BE49-F238E27FC236}">
              <a16:creationId xmlns:a16="http://schemas.microsoft.com/office/drawing/2014/main" id="{F8B038B5-8697-40B9-95F4-AEEE450B46B8}"/>
            </a:ext>
          </a:extLst>
        </xdr:cNvPr>
        <xdr:cNvCxnSpPr/>
      </xdr:nvCxnSpPr>
      <xdr:spPr>
        <a:xfrm rot="5400000" flipH="1">
          <a:off x="25767374" y="43703594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225136</xdr:colOff>
      <xdr:row>92</xdr:row>
      <xdr:rowOff>34795</xdr:rowOff>
    </xdr:from>
    <xdr:to>
      <xdr:col>43</xdr:col>
      <xdr:colOff>225136</xdr:colOff>
      <xdr:row>92</xdr:row>
      <xdr:rowOff>400555</xdr:rowOff>
    </xdr:to>
    <xdr:cxnSp macro="">
      <xdr:nvCxnSpPr>
        <xdr:cNvPr id="450" name="Straight Arrow Connector 449">
          <a:extLst>
            <a:ext uri="{FF2B5EF4-FFF2-40B4-BE49-F238E27FC236}">
              <a16:creationId xmlns:a16="http://schemas.microsoft.com/office/drawing/2014/main" id="{02D29A50-1C69-46CB-A4A9-32B8113F1BA6}"/>
            </a:ext>
          </a:extLst>
        </xdr:cNvPr>
        <xdr:cNvCxnSpPr/>
      </xdr:nvCxnSpPr>
      <xdr:spPr>
        <a:xfrm rot="16200000" flipH="1">
          <a:off x="24616756" y="43080175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143260</xdr:colOff>
      <xdr:row>92</xdr:row>
      <xdr:rowOff>77713</xdr:rowOff>
    </xdr:from>
    <xdr:to>
      <xdr:col>45</xdr:col>
      <xdr:colOff>417580</xdr:colOff>
      <xdr:row>92</xdr:row>
      <xdr:rowOff>352033</xdr:rowOff>
    </xdr:to>
    <xdr:grpSp>
      <xdr:nvGrpSpPr>
        <xdr:cNvPr id="451" name="Group 450">
          <a:extLst>
            <a:ext uri="{FF2B5EF4-FFF2-40B4-BE49-F238E27FC236}">
              <a16:creationId xmlns:a16="http://schemas.microsoft.com/office/drawing/2014/main" id="{A1B49F83-EBF1-4E2E-A272-A7C775DC38AD}"/>
            </a:ext>
          </a:extLst>
        </xdr:cNvPr>
        <xdr:cNvGrpSpPr/>
      </xdr:nvGrpSpPr>
      <xdr:grpSpPr>
        <a:xfrm rot="10800000">
          <a:off x="26718010" y="52655713"/>
          <a:ext cx="274320" cy="274320"/>
          <a:chOff x="1435150" y="15649161"/>
          <a:chExt cx="165861" cy="175460"/>
        </a:xfrm>
      </xdr:grpSpPr>
      <xdr:cxnSp macro="">
        <xdr:nvCxnSpPr>
          <xdr:cNvPr id="452" name="Straight Connector 451">
            <a:extLst>
              <a:ext uri="{FF2B5EF4-FFF2-40B4-BE49-F238E27FC236}">
                <a16:creationId xmlns:a16="http://schemas.microsoft.com/office/drawing/2014/main" id="{FF81185C-3591-4193-B6C8-FB24B7ADF2F4}"/>
              </a:ext>
            </a:extLst>
          </xdr:cNvPr>
          <xdr:cNvCxnSpPr/>
        </xdr:nvCxnSpPr>
        <xdr:spPr>
          <a:xfrm flipV="1">
            <a:off x="1435150" y="15819606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3" name="Straight Arrow Connector 452">
            <a:extLst>
              <a:ext uri="{FF2B5EF4-FFF2-40B4-BE49-F238E27FC236}">
                <a16:creationId xmlns:a16="http://schemas.microsoft.com/office/drawing/2014/main" id="{3103C910-402F-4E36-838B-9D712832C228}"/>
              </a:ext>
            </a:extLst>
          </xdr:cNvPr>
          <xdr:cNvCxnSpPr/>
        </xdr:nvCxnSpPr>
        <xdr:spPr>
          <a:xfrm flipH="1" flipV="1">
            <a:off x="1595571" y="15649161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130799</xdr:colOff>
      <xdr:row>41</xdr:row>
      <xdr:rowOff>119152</xdr:rowOff>
    </xdr:from>
    <xdr:to>
      <xdr:col>47</xdr:col>
      <xdr:colOff>450839</xdr:colOff>
      <xdr:row>41</xdr:row>
      <xdr:rowOff>484912</xdr:rowOff>
    </xdr:to>
    <xdr:grpSp>
      <xdr:nvGrpSpPr>
        <xdr:cNvPr id="455" name="Group 454">
          <a:extLst>
            <a:ext uri="{FF2B5EF4-FFF2-40B4-BE49-F238E27FC236}">
              <a16:creationId xmlns:a16="http://schemas.microsoft.com/office/drawing/2014/main" id="{A45F751B-BFE9-40B1-A99C-7E9B2830EFA6}"/>
            </a:ext>
          </a:extLst>
        </xdr:cNvPr>
        <xdr:cNvGrpSpPr/>
      </xdr:nvGrpSpPr>
      <xdr:grpSpPr>
        <a:xfrm rot="16200000">
          <a:off x="27273239" y="22982962"/>
          <a:ext cx="365760" cy="1501140"/>
          <a:chOff x="1418617" y="15324907"/>
          <a:chExt cx="259404" cy="1004743"/>
        </a:xfrm>
      </xdr:grpSpPr>
      <xdr:grpSp>
        <xdr:nvGrpSpPr>
          <xdr:cNvPr id="456" name="Group 455">
            <a:extLst>
              <a:ext uri="{FF2B5EF4-FFF2-40B4-BE49-F238E27FC236}">
                <a16:creationId xmlns:a16="http://schemas.microsoft.com/office/drawing/2014/main" id="{F50CAA82-63F9-4224-A610-716A59177221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461" name="Straight Connector 460">
              <a:extLst>
                <a:ext uri="{FF2B5EF4-FFF2-40B4-BE49-F238E27FC236}">
                  <a16:creationId xmlns:a16="http://schemas.microsoft.com/office/drawing/2014/main" id="{CD500878-0E75-4040-BD7E-9BC902335DE6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2" name="Straight Arrow Connector 461">
              <a:extLst>
                <a:ext uri="{FF2B5EF4-FFF2-40B4-BE49-F238E27FC236}">
                  <a16:creationId xmlns:a16="http://schemas.microsoft.com/office/drawing/2014/main" id="{8689F691-2E91-43C9-BD55-40A64CA8AB1B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57" name="Group 456">
            <a:extLst>
              <a:ext uri="{FF2B5EF4-FFF2-40B4-BE49-F238E27FC236}">
                <a16:creationId xmlns:a16="http://schemas.microsoft.com/office/drawing/2014/main" id="{1EC37932-68FF-4DF7-9512-EDD261335DEB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459" name="Straight Connector 458">
              <a:extLst>
                <a:ext uri="{FF2B5EF4-FFF2-40B4-BE49-F238E27FC236}">
                  <a16:creationId xmlns:a16="http://schemas.microsoft.com/office/drawing/2014/main" id="{2CF55EAF-DC6F-4A26-B1FF-5BA44DF81067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0" name="Straight Arrow Connector 459">
              <a:extLst>
                <a:ext uri="{FF2B5EF4-FFF2-40B4-BE49-F238E27FC236}">
                  <a16:creationId xmlns:a16="http://schemas.microsoft.com/office/drawing/2014/main" id="{CD81D0E9-BBD3-4512-B33C-6754AC889582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58" name="Straight Arrow Connector 457">
            <a:extLst>
              <a:ext uri="{FF2B5EF4-FFF2-40B4-BE49-F238E27FC236}">
                <a16:creationId xmlns:a16="http://schemas.microsoft.com/office/drawing/2014/main" id="{C3E52223-7CF5-4447-A777-84DD165FFD8D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104475</xdr:colOff>
      <xdr:row>41</xdr:row>
      <xdr:rowOff>121231</xdr:rowOff>
    </xdr:from>
    <xdr:to>
      <xdr:col>44</xdr:col>
      <xdr:colOff>470235</xdr:colOff>
      <xdr:row>43</xdr:row>
      <xdr:rowOff>441271</xdr:rowOff>
    </xdr:to>
    <xdr:grpSp>
      <xdr:nvGrpSpPr>
        <xdr:cNvPr id="463" name="Group 462">
          <a:extLst>
            <a:ext uri="{FF2B5EF4-FFF2-40B4-BE49-F238E27FC236}">
              <a16:creationId xmlns:a16="http://schemas.microsoft.com/office/drawing/2014/main" id="{9433511A-99B9-4E33-9C28-D07B37448D2E}"/>
            </a:ext>
          </a:extLst>
        </xdr:cNvPr>
        <xdr:cNvGrpSpPr/>
      </xdr:nvGrpSpPr>
      <xdr:grpSpPr>
        <a:xfrm>
          <a:off x="26088675" y="23552731"/>
          <a:ext cx="365760" cy="1463040"/>
          <a:chOff x="1418617" y="15324907"/>
          <a:chExt cx="259404" cy="1004743"/>
        </a:xfrm>
      </xdr:grpSpPr>
      <xdr:grpSp>
        <xdr:nvGrpSpPr>
          <xdr:cNvPr id="464" name="Group 463">
            <a:extLst>
              <a:ext uri="{FF2B5EF4-FFF2-40B4-BE49-F238E27FC236}">
                <a16:creationId xmlns:a16="http://schemas.microsoft.com/office/drawing/2014/main" id="{68EEEA14-1FA5-4602-9DF5-4212C0D32952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469" name="Straight Connector 468">
              <a:extLst>
                <a:ext uri="{FF2B5EF4-FFF2-40B4-BE49-F238E27FC236}">
                  <a16:creationId xmlns:a16="http://schemas.microsoft.com/office/drawing/2014/main" id="{510BCC78-0B69-4D6A-B0E5-47365EC768DD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0" name="Straight Arrow Connector 469">
              <a:extLst>
                <a:ext uri="{FF2B5EF4-FFF2-40B4-BE49-F238E27FC236}">
                  <a16:creationId xmlns:a16="http://schemas.microsoft.com/office/drawing/2014/main" id="{2A55DD8E-8D79-46CE-97B4-7310A05718E4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65" name="Group 464">
            <a:extLst>
              <a:ext uri="{FF2B5EF4-FFF2-40B4-BE49-F238E27FC236}">
                <a16:creationId xmlns:a16="http://schemas.microsoft.com/office/drawing/2014/main" id="{0CD290FF-AF65-48FB-B911-133913C8C15E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467" name="Straight Connector 466">
              <a:extLst>
                <a:ext uri="{FF2B5EF4-FFF2-40B4-BE49-F238E27FC236}">
                  <a16:creationId xmlns:a16="http://schemas.microsoft.com/office/drawing/2014/main" id="{2FF5D8B9-7B91-4B60-A255-36319DEA0D53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8" name="Straight Arrow Connector 467">
              <a:extLst>
                <a:ext uri="{FF2B5EF4-FFF2-40B4-BE49-F238E27FC236}">
                  <a16:creationId xmlns:a16="http://schemas.microsoft.com/office/drawing/2014/main" id="{E0F31B8C-754F-4FB5-BB99-0F123BCD8823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66" name="Straight Arrow Connector 465">
            <a:extLst>
              <a:ext uri="{FF2B5EF4-FFF2-40B4-BE49-F238E27FC236}">
                <a16:creationId xmlns:a16="http://schemas.microsoft.com/office/drawing/2014/main" id="{2CC285ED-4393-48CC-82E0-58D9867B50B7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89235</xdr:colOff>
      <xdr:row>40</xdr:row>
      <xdr:rowOff>94907</xdr:rowOff>
    </xdr:from>
    <xdr:to>
      <xdr:col>44</xdr:col>
      <xdr:colOff>409275</xdr:colOff>
      <xdr:row>40</xdr:row>
      <xdr:rowOff>460667</xdr:rowOff>
    </xdr:to>
    <xdr:grpSp>
      <xdr:nvGrpSpPr>
        <xdr:cNvPr id="471" name="Group 470">
          <a:extLst>
            <a:ext uri="{FF2B5EF4-FFF2-40B4-BE49-F238E27FC236}">
              <a16:creationId xmlns:a16="http://schemas.microsoft.com/office/drawing/2014/main" id="{6A256ACB-DFC5-45D0-BCDC-6A0945BD71F7}"/>
            </a:ext>
          </a:extLst>
        </xdr:cNvPr>
        <xdr:cNvGrpSpPr/>
      </xdr:nvGrpSpPr>
      <xdr:grpSpPr>
        <a:xfrm rot="5400000">
          <a:off x="25460025" y="22387217"/>
          <a:ext cx="365760" cy="1501140"/>
          <a:chOff x="1418617" y="15324907"/>
          <a:chExt cx="259404" cy="1004743"/>
        </a:xfrm>
      </xdr:grpSpPr>
      <xdr:grpSp>
        <xdr:nvGrpSpPr>
          <xdr:cNvPr id="472" name="Group 471">
            <a:extLst>
              <a:ext uri="{FF2B5EF4-FFF2-40B4-BE49-F238E27FC236}">
                <a16:creationId xmlns:a16="http://schemas.microsoft.com/office/drawing/2014/main" id="{00BCA5D7-4D28-4FF6-9021-F7A0AAEFBEC3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477" name="Straight Connector 476">
              <a:extLst>
                <a:ext uri="{FF2B5EF4-FFF2-40B4-BE49-F238E27FC236}">
                  <a16:creationId xmlns:a16="http://schemas.microsoft.com/office/drawing/2014/main" id="{D650DD74-C17E-49CA-948A-60637C35A0C3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8" name="Straight Arrow Connector 477">
              <a:extLst>
                <a:ext uri="{FF2B5EF4-FFF2-40B4-BE49-F238E27FC236}">
                  <a16:creationId xmlns:a16="http://schemas.microsoft.com/office/drawing/2014/main" id="{05F17D3B-7697-45E9-ADE7-9CE542BDADDC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73" name="Group 472">
            <a:extLst>
              <a:ext uri="{FF2B5EF4-FFF2-40B4-BE49-F238E27FC236}">
                <a16:creationId xmlns:a16="http://schemas.microsoft.com/office/drawing/2014/main" id="{9C4D362B-CF50-4628-B796-BBC5F7716659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475" name="Straight Connector 474">
              <a:extLst>
                <a:ext uri="{FF2B5EF4-FFF2-40B4-BE49-F238E27FC236}">
                  <a16:creationId xmlns:a16="http://schemas.microsoft.com/office/drawing/2014/main" id="{C5123C65-01E8-4730-B782-E1A187EC4D1B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6" name="Straight Arrow Connector 475">
              <a:extLst>
                <a:ext uri="{FF2B5EF4-FFF2-40B4-BE49-F238E27FC236}">
                  <a16:creationId xmlns:a16="http://schemas.microsoft.com/office/drawing/2014/main" id="{F2AFA3B2-A7A6-4EFA-A398-8C141C952AA7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74" name="Straight Arrow Connector 473">
            <a:extLst>
              <a:ext uri="{FF2B5EF4-FFF2-40B4-BE49-F238E27FC236}">
                <a16:creationId xmlns:a16="http://schemas.microsoft.com/office/drawing/2014/main" id="{5B9461D1-AB6F-43CC-B433-9AFA757FCA45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97548</xdr:colOff>
      <xdr:row>38</xdr:row>
      <xdr:rowOff>131621</xdr:rowOff>
    </xdr:from>
    <xdr:to>
      <xdr:col>45</xdr:col>
      <xdr:colOff>463308</xdr:colOff>
      <xdr:row>40</xdr:row>
      <xdr:rowOff>451661</xdr:rowOff>
    </xdr:to>
    <xdr:grpSp>
      <xdr:nvGrpSpPr>
        <xdr:cNvPr id="479" name="Group 478">
          <a:extLst>
            <a:ext uri="{FF2B5EF4-FFF2-40B4-BE49-F238E27FC236}">
              <a16:creationId xmlns:a16="http://schemas.microsoft.com/office/drawing/2014/main" id="{540EED4F-CCF9-4E2B-A1CE-37633753E547}"/>
            </a:ext>
          </a:extLst>
        </xdr:cNvPr>
        <xdr:cNvGrpSpPr/>
      </xdr:nvGrpSpPr>
      <xdr:grpSpPr>
        <a:xfrm rot="10800000">
          <a:off x="26672298" y="21848621"/>
          <a:ext cx="365760" cy="1463040"/>
          <a:chOff x="1418617" y="15324907"/>
          <a:chExt cx="259404" cy="1004743"/>
        </a:xfrm>
      </xdr:grpSpPr>
      <xdr:grpSp>
        <xdr:nvGrpSpPr>
          <xdr:cNvPr id="480" name="Group 479">
            <a:extLst>
              <a:ext uri="{FF2B5EF4-FFF2-40B4-BE49-F238E27FC236}">
                <a16:creationId xmlns:a16="http://schemas.microsoft.com/office/drawing/2014/main" id="{99FCC07F-0CCE-40BE-A558-66872049A3C9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485" name="Straight Connector 484">
              <a:extLst>
                <a:ext uri="{FF2B5EF4-FFF2-40B4-BE49-F238E27FC236}">
                  <a16:creationId xmlns:a16="http://schemas.microsoft.com/office/drawing/2014/main" id="{BC533B38-7CC6-455C-98A4-7981D7847030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6" name="Straight Arrow Connector 485">
              <a:extLst>
                <a:ext uri="{FF2B5EF4-FFF2-40B4-BE49-F238E27FC236}">
                  <a16:creationId xmlns:a16="http://schemas.microsoft.com/office/drawing/2014/main" id="{8BF136D7-D90C-4A40-99CD-3AABFCCC829C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81" name="Group 480">
            <a:extLst>
              <a:ext uri="{FF2B5EF4-FFF2-40B4-BE49-F238E27FC236}">
                <a16:creationId xmlns:a16="http://schemas.microsoft.com/office/drawing/2014/main" id="{C047A123-EC7A-4D25-9879-FC5FD2B3669F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483" name="Straight Connector 482">
              <a:extLst>
                <a:ext uri="{FF2B5EF4-FFF2-40B4-BE49-F238E27FC236}">
                  <a16:creationId xmlns:a16="http://schemas.microsoft.com/office/drawing/2014/main" id="{24F66D93-087B-4569-B84E-9EB88976832F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4" name="Straight Arrow Connector 483">
              <a:extLst>
                <a:ext uri="{FF2B5EF4-FFF2-40B4-BE49-F238E27FC236}">
                  <a16:creationId xmlns:a16="http://schemas.microsoft.com/office/drawing/2014/main" id="{B3A5C5BD-75C0-46FF-B966-2AC066B20D22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82" name="Straight Arrow Connector 481">
            <a:extLst>
              <a:ext uri="{FF2B5EF4-FFF2-40B4-BE49-F238E27FC236}">
                <a16:creationId xmlns:a16="http://schemas.microsoft.com/office/drawing/2014/main" id="{EFB00993-3687-424A-A492-4C40AE011257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41</xdr:col>
      <xdr:colOff>121227</xdr:colOff>
      <xdr:row>41</xdr:row>
      <xdr:rowOff>0</xdr:rowOff>
    </xdr:from>
    <xdr:to>
      <xdr:col>48</xdr:col>
      <xdr:colOff>242454</xdr:colOff>
      <xdr:row>41</xdr:row>
      <xdr:rowOff>0</xdr:rowOff>
    </xdr:to>
    <xdr:cxnSp macro="">
      <xdr:nvCxnSpPr>
        <xdr:cNvPr id="487" name="Straight Connector 486">
          <a:extLst>
            <a:ext uri="{FF2B5EF4-FFF2-40B4-BE49-F238E27FC236}">
              <a16:creationId xmlns:a16="http://schemas.microsoft.com/office/drawing/2014/main" id="{DC22C15F-D8F3-457D-8F6E-9EC47DA16904}"/>
            </a:ext>
          </a:extLst>
        </xdr:cNvPr>
        <xdr:cNvCxnSpPr/>
      </xdr:nvCxnSpPr>
      <xdr:spPr>
        <a:xfrm flipV="1">
          <a:off x="23552727" y="18288000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546531</xdr:colOff>
      <xdr:row>40</xdr:row>
      <xdr:rowOff>343295</xdr:rowOff>
    </xdr:from>
    <xdr:to>
      <xdr:col>51</xdr:col>
      <xdr:colOff>86591</xdr:colOff>
      <xdr:row>41</xdr:row>
      <xdr:rowOff>34636</xdr:rowOff>
    </xdr:to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8C8D5D7B-0C61-4A50-99F3-274B6DF2FD9D}"/>
            </a:ext>
          </a:extLst>
        </xdr:cNvPr>
        <xdr:cNvSpPr txBox="1"/>
      </xdr:nvSpPr>
      <xdr:spPr>
        <a:xfrm>
          <a:off x="27978531" y="13487795"/>
          <a:ext cx="1254560" cy="262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Shaw's Entrance</a:t>
          </a:r>
        </a:p>
      </xdr:txBody>
    </xdr:sp>
    <xdr:clientData/>
  </xdr:twoCellAnchor>
  <xdr:twoCellAnchor>
    <xdr:from>
      <xdr:col>38</xdr:col>
      <xdr:colOff>381000</xdr:colOff>
      <xdr:row>40</xdr:row>
      <xdr:rowOff>308659</xdr:rowOff>
    </xdr:from>
    <xdr:to>
      <xdr:col>41</xdr:col>
      <xdr:colOff>342901</xdr:colOff>
      <xdr:row>41</xdr:row>
      <xdr:rowOff>69273</xdr:rowOff>
    </xdr:to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13E35255-F2B8-4619-AD5E-C78C25411324}"/>
            </a:ext>
          </a:extLst>
        </xdr:cNvPr>
        <xdr:cNvSpPr txBox="1"/>
      </xdr:nvSpPr>
      <xdr:spPr>
        <a:xfrm>
          <a:off x="22098000" y="13453159"/>
          <a:ext cx="1676401" cy="332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Starbucks</a:t>
          </a:r>
          <a:r>
            <a:rPr lang="en-US" sz="1100" baseline="0">
              <a:solidFill>
                <a:schemeClr val="accent1"/>
              </a:solidFill>
            </a:rPr>
            <a:t> Entrance</a:t>
          </a:r>
        </a:p>
      </xdr:txBody>
    </xdr:sp>
    <xdr:clientData/>
  </xdr:twoCellAnchor>
  <xdr:twoCellAnchor>
    <xdr:from>
      <xdr:col>46</xdr:col>
      <xdr:colOff>262545</xdr:colOff>
      <xdr:row>45</xdr:row>
      <xdr:rowOff>79700</xdr:rowOff>
    </xdr:from>
    <xdr:to>
      <xdr:col>46</xdr:col>
      <xdr:colOff>262545</xdr:colOff>
      <xdr:row>45</xdr:row>
      <xdr:rowOff>445460</xdr:rowOff>
    </xdr:to>
    <xdr:cxnSp macro="">
      <xdr:nvCxnSpPr>
        <xdr:cNvPr id="490" name="Straight Arrow Connector 489">
          <a:extLst>
            <a:ext uri="{FF2B5EF4-FFF2-40B4-BE49-F238E27FC236}">
              <a16:creationId xmlns:a16="http://schemas.microsoft.com/office/drawing/2014/main" id="{A086109C-4EFF-470F-A29B-11F2F043BB20}"/>
            </a:ext>
          </a:extLst>
        </xdr:cNvPr>
        <xdr:cNvCxnSpPr/>
      </xdr:nvCxnSpPr>
      <xdr:spPr>
        <a:xfrm rot="5400000" flipH="1">
          <a:off x="26368665" y="8835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49</xdr:row>
      <xdr:rowOff>110872</xdr:rowOff>
    </xdr:from>
    <xdr:to>
      <xdr:col>46</xdr:col>
      <xdr:colOff>276400</xdr:colOff>
      <xdr:row>49</xdr:row>
      <xdr:rowOff>476632</xdr:rowOff>
    </xdr:to>
    <xdr:cxnSp macro="">
      <xdr:nvCxnSpPr>
        <xdr:cNvPr id="491" name="Straight Arrow Connector 490">
          <a:extLst>
            <a:ext uri="{FF2B5EF4-FFF2-40B4-BE49-F238E27FC236}">
              <a16:creationId xmlns:a16="http://schemas.microsoft.com/office/drawing/2014/main" id="{67FFCD50-1A84-48CF-BF4A-AFD54F0C5EA1}"/>
            </a:ext>
          </a:extLst>
        </xdr:cNvPr>
        <xdr:cNvCxnSpPr/>
      </xdr:nvCxnSpPr>
      <xdr:spPr>
        <a:xfrm rot="5400000" flipH="1">
          <a:off x="26382520" y="11152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49</xdr:row>
      <xdr:rowOff>124726</xdr:rowOff>
    </xdr:from>
    <xdr:to>
      <xdr:col>43</xdr:col>
      <xdr:colOff>255618</xdr:colOff>
      <xdr:row>49</xdr:row>
      <xdr:rowOff>490486</xdr:rowOff>
    </xdr:to>
    <xdr:cxnSp macro="">
      <xdr:nvCxnSpPr>
        <xdr:cNvPr id="492" name="Straight Arrow Connector 491">
          <a:extLst>
            <a:ext uri="{FF2B5EF4-FFF2-40B4-BE49-F238E27FC236}">
              <a16:creationId xmlns:a16="http://schemas.microsoft.com/office/drawing/2014/main" id="{D1E6BEDE-7888-463A-AE44-ABC9418CFE51}"/>
            </a:ext>
          </a:extLst>
        </xdr:cNvPr>
        <xdr:cNvCxnSpPr/>
      </xdr:nvCxnSpPr>
      <xdr:spPr>
        <a:xfrm rot="16200000" flipH="1">
          <a:off x="24647238" y="11166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45</xdr:row>
      <xdr:rowOff>34672</xdr:rowOff>
    </xdr:from>
    <xdr:to>
      <xdr:col>43</xdr:col>
      <xdr:colOff>286791</xdr:colOff>
      <xdr:row>45</xdr:row>
      <xdr:rowOff>400432</xdr:rowOff>
    </xdr:to>
    <xdr:cxnSp macro="">
      <xdr:nvCxnSpPr>
        <xdr:cNvPr id="493" name="Straight Arrow Connector 492">
          <a:extLst>
            <a:ext uri="{FF2B5EF4-FFF2-40B4-BE49-F238E27FC236}">
              <a16:creationId xmlns:a16="http://schemas.microsoft.com/office/drawing/2014/main" id="{9AC60476-52CD-438E-8266-5096FF0986EC}"/>
            </a:ext>
          </a:extLst>
        </xdr:cNvPr>
        <xdr:cNvCxnSpPr/>
      </xdr:nvCxnSpPr>
      <xdr:spPr>
        <a:xfrm rot="16200000" flipH="1">
          <a:off x="24678411" y="8790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262545</xdr:colOff>
      <xdr:row>19</xdr:row>
      <xdr:rowOff>79700</xdr:rowOff>
    </xdr:from>
    <xdr:to>
      <xdr:col>46</xdr:col>
      <xdr:colOff>262545</xdr:colOff>
      <xdr:row>19</xdr:row>
      <xdr:rowOff>445460</xdr:rowOff>
    </xdr:to>
    <xdr:cxnSp macro="">
      <xdr:nvCxnSpPr>
        <xdr:cNvPr id="494" name="Straight Arrow Connector 493">
          <a:extLst>
            <a:ext uri="{FF2B5EF4-FFF2-40B4-BE49-F238E27FC236}">
              <a16:creationId xmlns:a16="http://schemas.microsoft.com/office/drawing/2014/main" id="{BECB8CB0-7E4A-4716-A5DA-61669FC257B5}"/>
            </a:ext>
          </a:extLst>
        </xdr:cNvPr>
        <xdr:cNvCxnSpPr/>
      </xdr:nvCxnSpPr>
      <xdr:spPr>
        <a:xfrm rot="5400000" flipH="1">
          <a:off x="26368665" y="139785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23</xdr:row>
      <xdr:rowOff>110872</xdr:rowOff>
    </xdr:from>
    <xdr:to>
      <xdr:col>46</xdr:col>
      <xdr:colOff>276400</xdr:colOff>
      <xdr:row>23</xdr:row>
      <xdr:rowOff>476632</xdr:rowOff>
    </xdr:to>
    <xdr:cxnSp macro="">
      <xdr:nvCxnSpPr>
        <xdr:cNvPr id="495" name="Straight Arrow Connector 494">
          <a:extLst>
            <a:ext uri="{FF2B5EF4-FFF2-40B4-BE49-F238E27FC236}">
              <a16:creationId xmlns:a16="http://schemas.microsoft.com/office/drawing/2014/main" id="{B8CDBD26-C127-47EC-BA03-1F4E1E7C1962}"/>
            </a:ext>
          </a:extLst>
        </xdr:cNvPr>
        <xdr:cNvCxnSpPr/>
      </xdr:nvCxnSpPr>
      <xdr:spPr>
        <a:xfrm rot="5400000" flipH="1">
          <a:off x="26382520" y="162957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23</xdr:row>
      <xdr:rowOff>124726</xdr:rowOff>
    </xdr:from>
    <xdr:to>
      <xdr:col>43</xdr:col>
      <xdr:colOff>255618</xdr:colOff>
      <xdr:row>23</xdr:row>
      <xdr:rowOff>490486</xdr:rowOff>
    </xdr:to>
    <xdr:cxnSp macro="">
      <xdr:nvCxnSpPr>
        <xdr:cNvPr id="496" name="Straight Arrow Connector 495">
          <a:extLst>
            <a:ext uri="{FF2B5EF4-FFF2-40B4-BE49-F238E27FC236}">
              <a16:creationId xmlns:a16="http://schemas.microsoft.com/office/drawing/2014/main" id="{D18EF498-46E8-42A5-AE24-A37446B32C74}"/>
            </a:ext>
          </a:extLst>
        </xdr:cNvPr>
        <xdr:cNvCxnSpPr/>
      </xdr:nvCxnSpPr>
      <xdr:spPr>
        <a:xfrm rot="16200000" flipH="1">
          <a:off x="24647238" y="163096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19</xdr:row>
      <xdr:rowOff>34672</xdr:rowOff>
    </xdr:from>
    <xdr:to>
      <xdr:col>43</xdr:col>
      <xdr:colOff>286791</xdr:colOff>
      <xdr:row>19</xdr:row>
      <xdr:rowOff>400432</xdr:rowOff>
    </xdr:to>
    <xdr:cxnSp macro="">
      <xdr:nvCxnSpPr>
        <xdr:cNvPr id="497" name="Straight Arrow Connector 496">
          <a:extLst>
            <a:ext uri="{FF2B5EF4-FFF2-40B4-BE49-F238E27FC236}">
              <a16:creationId xmlns:a16="http://schemas.microsoft.com/office/drawing/2014/main" id="{68C59FD5-5460-4631-BEFA-263D269BCD08}"/>
            </a:ext>
          </a:extLst>
        </xdr:cNvPr>
        <xdr:cNvCxnSpPr/>
      </xdr:nvCxnSpPr>
      <xdr:spPr>
        <a:xfrm rot="16200000" flipH="1">
          <a:off x="24678411" y="139335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130799</xdr:colOff>
      <xdr:row>5</xdr:row>
      <xdr:rowOff>119152</xdr:rowOff>
    </xdr:from>
    <xdr:to>
      <xdr:col>47</xdr:col>
      <xdr:colOff>450839</xdr:colOff>
      <xdr:row>5</xdr:row>
      <xdr:rowOff>484912</xdr:rowOff>
    </xdr:to>
    <xdr:grpSp>
      <xdr:nvGrpSpPr>
        <xdr:cNvPr id="532" name="Group 531">
          <a:extLst>
            <a:ext uri="{FF2B5EF4-FFF2-40B4-BE49-F238E27FC236}">
              <a16:creationId xmlns:a16="http://schemas.microsoft.com/office/drawing/2014/main" id="{C9BAD0F7-E306-478F-876A-EC316C9AD774}"/>
            </a:ext>
          </a:extLst>
        </xdr:cNvPr>
        <xdr:cNvGrpSpPr/>
      </xdr:nvGrpSpPr>
      <xdr:grpSpPr>
        <a:xfrm rot="16200000">
          <a:off x="27273239" y="2408962"/>
          <a:ext cx="365760" cy="1501140"/>
          <a:chOff x="1418617" y="15324907"/>
          <a:chExt cx="259404" cy="1004743"/>
        </a:xfrm>
      </xdr:grpSpPr>
      <xdr:grpSp>
        <xdr:nvGrpSpPr>
          <xdr:cNvPr id="533" name="Group 532">
            <a:extLst>
              <a:ext uri="{FF2B5EF4-FFF2-40B4-BE49-F238E27FC236}">
                <a16:creationId xmlns:a16="http://schemas.microsoft.com/office/drawing/2014/main" id="{31F18FE5-2CFD-4F3C-B5E8-4410CB89742E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538" name="Straight Connector 537">
              <a:extLst>
                <a:ext uri="{FF2B5EF4-FFF2-40B4-BE49-F238E27FC236}">
                  <a16:creationId xmlns:a16="http://schemas.microsoft.com/office/drawing/2014/main" id="{46ECD138-3AB5-430E-92D2-DC378C605C19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39" name="Straight Arrow Connector 538">
              <a:extLst>
                <a:ext uri="{FF2B5EF4-FFF2-40B4-BE49-F238E27FC236}">
                  <a16:creationId xmlns:a16="http://schemas.microsoft.com/office/drawing/2014/main" id="{AEA6D0F0-EA1E-4270-9E02-C497C40A6371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34" name="Group 533">
            <a:extLst>
              <a:ext uri="{FF2B5EF4-FFF2-40B4-BE49-F238E27FC236}">
                <a16:creationId xmlns:a16="http://schemas.microsoft.com/office/drawing/2014/main" id="{580CAD42-AE6D-496C-A84D-A251D64CC5DE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536" name="Straight Connector 535">
              <a:extLst>
                <a:ext uri="{FF2B5EF4-FFF2-40B4-BE49-F238E27FC236}">
                  <a16:creationId xmlns:a16="http://schemas.microsoft.com/office/drawing/2014/main" id="{EE551206-C4A5-4B0D-8341-472890A1DE95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37" name="Straight Arrow Connector 536">
              <a:extLst>
                <a:ext uri="{FF2B5EF4-FFF2-40B4-BE49-F238E27FC236}">
                  <a16:creationId xmlns:a16="http://schemas.microsoft.com/office/drawing/2014/main" id="{BAE72C2A-AA8E-46DE-B53A-CAB1ED7D11FA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535" name="Straight Arrow Connector 534">
            <a:extLst>
              <a:ext uri="{FF2B5EF4-FFF2-40B4-BE49-F238E27FC236}">
                <a16:creationId xmlns:a16="http://schemas.microsoft.com/office/drawing/2014/main" id="{69091422-C989-46E4-B142-0F3D1985C275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104475</xdr:colOff>
      <xdr:row>5</xdr:row>
      <xdr:rowOff>121231</xdr:rowOff>
    </xdr:from>
    <xdr:to>
      <xdr:col>44</xdr:col>
      <xdr:colOff>470235</xdr:colOff>
      <xdr:row>7</xdr:row>
      <xdr:rowOff>441271</xdr:rowOff>
    </xdr:to>
    <xdr:grpSp>
      <xdr:nvGrpSpPr>
        <xdr:cNvPr id="540" name="Group 539">
          <a:extLst>
            <a:ext uri="{FF2B5EF4-FFF2-40B4-BE49-F238E27FC236}">
              <a16:creationId xmlns:a16="http://schemas.microsoft.com/office/drawing/2014/main" id="{C6793DFA-F28A-47C6-8217-794DE10FAF23}"/>
            </a:ext>
          </a:extLst>
        </xdr:cNvPr>
        <xdr:cNvGrpSpPr/>
      </xdr:nvGrpSpPr>
      <xdr:grpSpPr>
        <a:xfrm>
          <a:off x="26088675" y="2978731"/>
          <a:ext cx="365760" cy="1463040"/>
          <a:chOff x="1418617" y="15324907"/>
          <a:chExt cx="259404" cy="1004743"/>
        </a:xfrm>
      </xdr:grpSpPr>
      <xdr:grpSp>
        <xdr:nvGrpSpPr>
          <xdr:cNvPr id="541" name="Group 540">
            <a:extLst>
              <a:ext uri="{FF2B5EF4-FFF2-40B4-BE49-F238E27FC236}">
                <a16:creationId xmlns:a16="http://schemas.microsoft.com/office/drawing/2014/main" id="{67B70C4D-A82E-44ED-8D88-171BD89B4B19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546" name="Straight Connector 545">
              <a:extLst>
                <a:ext uri="{FF2B5EF4-FFF2-40B4-BE49-F238E27FC236}">
                  <a16:creationId xmlns:a16="http://schemas.microsoft.com/office/drawing/2014/main" id="{6CD815B8-5BF8-4EB4-8A00-13A79D512B69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47" name="Straight Arrow Connector 546">
              <a:extLst>
                <a:ext uri="{FF2B5EF4-FFF2-40B4-BE49-F238E27FC236}">
                  <a16:creationId xmlns:a16="http://schemas.microsoft.com/office/drawing/2014/main" id="{33DA220B-6895-4C01-9992-58664AD21AB5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42" name="Group 541">
            <a:extLst>
              <a:ext uri="{FF2B5EF4-FFF2-40B4-BE49-F238E27FC236}">
                <a16:creationId xmlns:a16="http://schemas.microsoft.com/office/drawing/2014/main" id="{A2B531F2-81F6-407F-ABC4-A8A1AD789C72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544" name="Straight Connector 543">
              <a:extLst>
                <a:ext uri="{FF2B5EF4-FFF2-40B4-BE49-F238E27FC236}">
                  <a16:creationId xmlns:a16="http://schemas.microsoft.com/office/drawing/2014/main" id="{BF96588F-B7C0-4029-A523-DA1C0F4E7678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45" name="Straight Arrow Connector 544">
              <a:extLst>
                <a:ext uri="{FF2B5EF4-FFF2-40B4-BE49-F238E27FC236}">
                  <a16:creationId xmlns:a16="http://schemas.microsoft.com/office/drawing/2014/main" id="{E7C7BD58-EC27-4495-AAD7-4C888A14ED9D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543" name="Straight Arrow Connector 542">
            <a:extLst>
              <a:ext uri="{FF2B5EF4-FFF2-40B4-BE49-F238E27FC236}">
                <a16:creationId xmlns:a16="http://schemas.microsoft.com/office/drawing/2014/main" id="{816FFEDB-0F04-44D9-BF38-A8E92C312634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89235</xdr:colOff>
      <xdr:row>4</xdr:row>
      <xdr:rowOff>94907</xdr:rowOff>
    </xdr:from>
    <xdr:to>
      <xdr:col>44</xdr:col>
      <xdr:colOff>409275</xdr:colOff>
      <xdr:row>4</xdr:row>
      <xdr:rowOff>460667</xdr:rowOff>
    </xdr:to>
    <xdr:grpSp>
      <xdr:nvGrpSpPr>
        <xdr:cNvPr id="548" name="Group 547">
          <a:extLst>
            <a:ext uri="{FF2B5EF4-FFF2-40B4-BE49-F238E27FC236}">
              <a16:creationId xmlns:a16="http://schemas.microsoft.com/office/drawing/2014/main" id="{9497755C-18DA-4F9C-AB63-60FFE0645EA2}"/>
            </a:ext>
          </a:extLst>
        </xdr:cNvPr>
        <xdr:cNvGrpSpPr/>
      </xdr:nvGrpSpPr>
      <xdr:grpSpPr>
        <a:xfrm rot="5400000">
          <a:off x="25460025" y="1813217"/>
          <a:ext cx="365760" cy="1501140"/>
          <a:chOff x="1418617" y="15324907"/>
          <a:chExt cx="259404" cy="1004743"/>
        </a:xfrm>
      </xdr:grpSpPr>
      <xdr:grpSp>
        <xdr:nvGrpSpPr>
          <xdr:cNvPr id="549" name="Group 548">
            <a:extLst>
              <a:ext uri="{FF2B5EF4-FFF2-40B4-BE49-F238E27FC236}">
                <a16:creationId xmlns:a16="http://schemas.microsoft.com/office/drawing/2014/main" id="{6E2E9822-8C30-4BBB-86F2-9DFABADF4FFD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554" name="Straight Connector 553">
              <a:extLst>
                <a:ext uri="{FF2B5EF4-FFF2-40B4-BE49-F238E27FC236}">
                  <a16:creationId xmlns:a16="http://schemas.microsoft.com/office/drawing/2014/main" id="{FBB14660-2755-4E5F-B86B-D02C2F8A3170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55" name="Straight Arrow Connector 554">
              <a:extLst>
                <a:ext uri="{FF2B5EF4-FFF2-40B4-BE49-F238E27FC236}">
                  <a16:creationId xmlns:a16="http://schemas.microsoft.com/office/drawing/2014/main" id="{A51A95CA-575B-4733-BE65-2DD7F6BF4BDB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50" name="Group 549">
            <a:extLst>
              <a:ext uri="{FF2B5EF4-FFF2-40B4-BE49-F238E27FC236}">
                <a16:creationId xmlns:a16="http://schemas.microsoft.com/office/drawing/2014/main" id="{80875491-27B9-4A3A-8B39-492E990B2B06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552" name="Straight Connector 551">
              <a:extLst>
                <a:ext uri="{FF2B5EF4-FFF2-40B4-BE49-F238E27FC236}">
                  <a16:creationId xmlns:a16="http://schemas.microsoft.com/office/drawing/2014/main" id="{AE8DCE5A-67C3-498B-AAB9-C7E0B1563158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53" name="Straight Arrow Connector 552">
              <a:extLst>
                <a:ext uri="{FF2B5EF4-FFF2-40B4-BE49-F238E27FC236}">
                  <a16:creationId xmlns:a16="http://schemas.microsoft.com/office/drawing/2014/main" id="{09B111A8-9D59-4AD4-B750-F7116299BD33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551" name="Straight Arrow Connector 550">
            <a:extLst>
              <a:ext uri="{FF2B5EF4-FFF2-40B4-BE49-F238E27FC236}">
                <a16:creationId xmlns:a16="http://schemas.microsoft.com/office/drawing/2014/main" id="{C7DADB83-E043-42E4-A376-7D9AE8547D66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97548</xdr:colOff>
      <xdr:row>2</xdr:row>
      <xdr:rowOff>131621</xdr:rowOff>
    </xdr:from>
    <xdr:to>
      <xdr:col>45</xdr:col>
      <xdr:colOff>463308</xdr:colOff>
      <xdr:row>4</xdr:row>
      <xdr:rowOff>451661</xdr:rowOff>
    </xdr:to>
    <xdr:grpSp>
      <xdr:nvGrpSpPr>
        <xdr:cNvPr id="556" name="Group 555">
          <a:extLst>
            <a:ext uri="{FF2B5EF4-FFF2-40B4-BE49-F238E27FC236}">
              <a16:creationId xmlns:a16="http://schemas.microsoft.com/office/drawing/2014/main" id="{672BE2D2-68BC-40F3-8F4A-04168D99B6CA}"/>
            </a:ext>
          </a:extLst>
        </xdr:cNvPr>
        <xdr:cNvGrpSpPr/>
      </xdr:nvGrpSpPr>
      <xdr:grpSpPr>
        <a:xfrm rot="10800000">
          <a:off x="26672298" y="1274621"/>
          <a:ext cx="365760" cy="1463040"/>
          <a:chOff x="1418617" y="15324907"/>
          <a:chExt cx="259404" cy="1004743"/>
        </a:xfrm>
      </xdr:grpSpPr>
      <xdr:grpSp>
        <xdr:nvGrpSpPr>
          <xdr:cNvPr id="557" name="Group 556">
            <a:extLst>
              <a:ext uri="{FF2B5EF4-FFF2-40B4-BE49-F238E27FC236}">
                <a16:creationId xmlns:a16="http://schemas.microsoft.com/office/drawing/2014/main" id="{27496AF8-3A56-4F9B-8F34-07F6A8CE4855}"/>
              </a:ext>
            </a:extLst>
          </xdr:cNvPr>
          <xdr:cNvGrpSpPr/>
        </xdr:nvGrpSpPr>
        <xdr:grpSpPr>
          <a:xfrm>
            <a:off x="1439203" y="15324907"/>
            <a:ext cx="165861" cy="175460"/>
            <a:chOff x="1435150" y="15649161"/>
            <a:chExt cx="165861" cy="175460"/>
          </a:xfrm>
        </xdr:grpSpPr>
        <xdr:cxnSp macro="">
          <xdr:nvCxnSpPr>
            <xdr:cNvPr id="562" name="Straight Connector 561">
              <a:extLst>
                <a:ext uri="{FF2B5EF4-FFF2-40B4-BE49-F238E27FC236}">
                  <a16:creationId xmlns:a16="http://schemas.microsoft.com/office/drawing/2014/main" id="{7873CB74-5D4D-45B0-8CDD-B26FA61E7F55}"/>
                </a:ext>
              </a:extLst>
            </xdr:cNvPr>
            <xdr:cNvCxnSpPr/>
          </xdr:nvCxnSpPr>
          <xdr:spPr>
            <a:xfrm flipV="1">
              <a:off x="1435150" y="15819606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63" name="Straight Arrow Connector 562">
              <a:extLst>
                <a:ext uri="{FF2B5EF4-FFF2-40B4-BE49-F238E27FC236}">
                  <a16:creationId xmlns:a16="http://schemas.microsoft.com/office/drawing/2014/main" id="{7773A6BD-5FE3-4F4E-9590-3A9F469F1941}"/>
                </a:ext>
              </a:extLst>
            </xdr:cNvPr>
            <xdr:cNvCxnSpPr/>
          </xdr:nvCxnSpPr>
          <xdr:spPr>
            <a:xfrm flipH="1" flipV="1">
              <a:off x="1595571" y="15649161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58" name="Group 557">
            <a:extLst>
              <a:ext uri="{FF2B5EF4-FFF2-40B4-BE49-F238E27FC236}">
                <a16:creationId xmlns:a16="http://schemas.microsoft.com/office/drawing/2014/main" id="{1843EBB7-7789-4F94-A58F-BAABED83AEA4}"/>
              </a:ext>
            </a:extLst>
          </xdr:cNvPr>
          <xdr:cNvGrpSpPr/>
        </xdr:nvGrpSpPr>
        <xdr:grpSpPr>
          <a:xfrm>
            <a:off x="1461900" y="16153231"/>
            <a:ext cx="171621" cy="176419"/>
            <a:chOff x="1486220" y="16408581"/>
            <a:chExt cx="171621" cy="176419"/>
          </a:xfrm>
        </xdr:grpSpPr>
        <xdr:cxnSp macro="">
          <xdr:nvCxnSpPr>
            <xdr:cNvPr id="560" name="Straight Connector 559">
              <a:extLst>
                <a:ext uri="{FF2B5EF4-FFF2-40B4-BE49-F238E27FC236}">
                  <a16:creationId xmlns:a16="http://schemas.microsoft.com/office/drawing/2014/main" id="{29AB3F1F-7B48-4E8F-B3D8-4A818999EE7D}"/>
                </a:ext>
              </a:extLst>
            </xdr:cNvPr>
            <xdr:cNvCxnSpPr/>
          </xdr:nvCxnSpPr>
          <xdr:spPr>
            <a:xfrm rot="10800000" flipV="1">
              <a:off x="1486220" y="16408581"/>
              <a:ext cx="165861" cy="1921"/>
            </a:xfrm>
            <a:prstGeom prst="line">
              <a:avLst/>
            </a:prstGeom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61" name="Straight Arrow Connector 560">
              <a:extLst>
                <a:ext uri="{FF2B5EF4-FFF2-40B4-BE49-F238E27FC236}">
                  <a16:creationId xmlns:a16="http://schemas.microsoft.com/office/drawing/2014/main" id="{8038C58B-E3BB-45C2-A093-0797D0537B62}"/>
                </a:ext>
              </a:extLst>
            </xdr:cNvPr>
            <xdr:cNvCxnSpPr/>
          </xdr:nvCxnSpPr>
          <xdr:spPr>
            <a:xfrm rot="10800000" flipH="1" flipV="1">
              <a:off x="1652827" y="16409540"/>
              <a:ext cx="5014" cy="17546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559" name="Straight Arrow Connector 558">
            <a:extLst>
              <a:ext uri="{FF2B5EF4-FFF2-40B4-BE49-F238E27FC236}">
                <a16:creationId xmlns:a16="http://schemas.microsoft.com/office/drawing/2014/main" id="{EC4BED3B-2946-49F3-A2E1-8E8AFB6A1AFB}"/>
              </a:ext>
            </a:extLst>
          </xdr:cNvPr>
          <xdr:cNvCxnSpPr/>
        </xdr:nvCxnSpPr>
        <xdr:spPr>
          <a:xfrm flipV="1">
            <a:off x="1418617" y="15823660"/>
            <a:ext cx="259404" cy="4054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50</xdr:col>
      <xdr:colOff>245195</xdr:colOff>
      <xdr:row>4</xdr:row>
      <xdr:rowOff>353686</xdr:rowOff>
    </xdr:from>
    <xdr:to>
      <xdr:col>53</xdr:col>
      <xdr:colOff>381000</xdr:colOff>
      <xdr:row>5</xdr:row>
      <xdr:rowOff>51955</xdr:rowOff>
    </xdr:to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93747E1A-272C-4231-8273-922D6D2A7976}"/>
            </a:ext>
          </a:extLst>
        </xdr:cNvPr>
        <xdr:cNvSpPr txBox="1"/>
      </xdr:nvSpPr>
      <xdr:spPr>
        <a:xfrm>
          <a:off x="28820195" y="11212186"/>
          <a:ext cx="1850305" cy="2697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Johnson Road</a:t>
          </a:r>
        </a:p>
      </xdr:txBody>
    </xdr:sp>
    <xdr:clientData/>
  </xdr:twoCellAnchor>
  <xdr:twoCellAnchor>
    <xdr:from>
      <xdr:col>41</xdr:col>
      <xdr:colOff>242454</xdr:colOff>
      <xdr:row>5</xdr:row>
      <xdr:rowOff>0</xdr:rowOff>
    </xdr:from>
    <xdr:to>
      <xdr:col>48</xdr:col>
      <xdr:colOff>363681</xdr:colOff>
      <xdr:row>5</xdr:row>
      <xdr:rowOff>0</xdr:rowOff>
    </xdr:to>
    <xdr:cxnSp macro="">
      <xdr:nvCxnSpPr>
        <xdr:cNvPr id="565" name="Straight Connector 564">
          <a:extLst>
            <a:ext uri="{FF2B5EF4-FFF2-40B4-BE49-F238E27FC236}">
              <a16:creationId xmlns:a16="http://schemas.microsoft.com/office/drawing/2014/main" id="{06AFA7F9-052F-44B9-8E65-595F2BA2A955}"/>
            </a:ext>
          </a:extLst>
        </xdr:cNvPr>
        <xdr:cNvCxnSpPr/>
      </xdr:nvCxnSpPr>
      <xdr:spPr>
        <a:xfrm flipV="1">
          <a:off x="23673954" y="4000500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328323</xdr:colOff>
      <xdr:row>4</xdr:row>
      <xdr:rowOff>298268</xdr:rowOff>
    </xdr:from>
    <xdr:to>
      <xdr:col>41</xdr:col>
      <xdr:colOff>190501</xdr:colOff>
      <xdr:row>5</xdr:row>
      <xdr:rowOff>0</xdr:rowOff>
    </xdr:to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6F825DF0-E951-4402-9368-DA493865AC87}"/>
            </a:ext>
          </a:extLst>
        </xdr:cNvPr>
        <xdr:cNvSpPr txBox="1"/>
      </xdr:nvSpPr>
      <xdr:spPr>
        <a:xfrm>
          <a:off x="22616823" y="3727268"/>
          <a:ext cx="1005178" cy="2732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Johnson Road</a:t>
          </a:r>
        </a:p>
      </xdr:txBody>
    </xdr:sp>
    <xdr:clientData/>
  </xdr:twoCellAnchor>
  <xdr:twoCellAnchor>
    <xdr:from>
      <xdr:col>41</xdr:col>
      <xdr:colOff>221673</xdr:colOff>
      <xdr:row>15</xdr:row>
      <xdr:rowOff>568036</xdr:rowOff>
    </xdr:from>
    <xdr:to>
      <xdr:col>48</xdr:col>
      <xdr:colOff>342900</xdr:colOff>
      <xdr:row>15</xdr:row>
      <xdr:rowOff>568036</xdr:rowOff>
    </xdr:to>
    <xdr:cxnSp macro="">
      <xdr:nvCxnSpPr>
        <xdr:cNvPr id="568" name="Straight Connector 567">
          <a:extLst>
            <a:ext uri="{FF2B5EF4-FFF2-40B4-BE49-F238E27FC236}">
              <a16:creationId xmlns:a16="http://schemas.microsoft.com/office/drawing/2014/main" id="{0EF58006-7184-43A0-926E-7639A68DFF1C}"/>
            </a:ext>
          </a:extLst>
        </xdr:cNvPr>
        <xdr:cNvCxnSpPr/>
      </xdr:nvCxnSpPr>
      <xdr:spPr>
        <a:xfrm flipV="1">
          <a:off x="23653173" y="10283536"/>
          <a:ext cx="4121727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206051</xdr:colOff>
      <xdr:row>16</xdr:row>
      <xdr:rowOff>166817</xdr:rowOff>
    </xdr:from>
    <xdr:to>
      <xdr:col>46</xdr:col>
      <xdr:colOff>432964</xdr:colOff>
      <xdr:row>16</xdr:row>
      <xdr:rowOff>390189</xdr:rowOff>
    </xdr:to>
    <xdr:grpSp>
      <xdr:nvGrpSpPr>
        <xdr:cNvPr id="569" name="Group 568">
          <a:extLst>
            <a:ext uri="{FF2B5EF4-FFF2-40B4-BE49-F238E27FC236}">
              <a16:creationId xmlns:a16="http://schemas.microsoft.com/office/drawing/2014/main" id="{C90722F1-2DEE-4AF8-A47F-57E8279B4ECA}"/>
            </a:ext>
          </a:extLst>
        </xdr:cNvPr>
        <xdr:cNvGrpSpPr/>
      </xdr:nvGrpSpPr>
      <xdr:grpSpPr>
        <a:xfrm rot="16200000">
          <a:off x="27373122" y="9309046"/>
          <a:ext cx="223372" cy="226913"/>
          <a:chOff x="1486220" y="16408581"/>
          <a:chExt cx="171621" cy="176419"/>
        </a:xfrm>
      </xdr:grpSpPr>
      <xdr:cxnSp macro="">
        <xdr:nvCxnSpPr>
          <xdr:cNvPr id="570" name="Straight Connector 569">
            <a:extLst>
              <a:ext uri="{FF2B5EF4-FFF2-40B4-BE49-F238E27FC236}">
                <a16:creationId xmlns:a16="http://schemas.microsoft.com/office/drawing/2014/main" id="{C1AA3554-6B16-46E9-B4E0-F137E0556428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1" name="Straight Arrow Connector 570">
            <a:extLst>
              <a:ext uri="{FF2B5EF4-FFF2-40B4-BE49-F238E27FC236}">
                <a16:creationId xmlns:a16="http://schemas.microsoft.com/office/drawing/2014/main" id="{28A8CA0C-9B46-4E42-8739-E6716B42DDD6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242455</xdr:colOff>
      <xdr:row>16</xdr:row>
      <xdr:rowOff>69273</xdr:rowOff>
    </xdr:from>
    <xdr:to>
      <xdr:col>45</xdr:col>
      <xdr:colOff>242455</xdr:colOff>
      <xdr:row>16</xdr:row>
      <xdr:rowOff>435033</xdr:rowOff>
    </xdr:to>
    <xdr:cxnSp macro="">
      <xdr:nvCxnSpPr>
        <xdr:cNvPr id="572" name="Straight Arrow Connector 571">
          <a:extLst>
            <a:ext uri="{FF2B5EF4-FFF2-40B4-BE49-F238E27FC236}">
              <a16:creationId xmlns:a16="http://schemas.microsoft.com/office/drawing/2014/main" id="{4A492AF3-3DE5-49AB-BFA1-4ACE7A3AE4C9}"/>
            </a:ext>
          </a:extLst>
        </xdr:cNvPr>
        <xdr:cNvCxnSpPr/>
      </xdr:nvCxnSpPr>
      <xdr:spPr>
        <a:xfrm rot="5400000" flipH="1">
          <a:off x="25777075" y="9396153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571499</xdr:colOff>
      <xdr:row>15</xdr:row>
      <xdr:rowOff>242454</xdr:rowOff>
    </xdr:from>
    <xdr:to>
      <xdr:col>41</xdr:col>
      <xdr:colOff>103908</xdr:colOff>
      <xdr:row>16</xdr:row>
      <xdr:rowOff>86590</xdr:rowOff>
    </xdr:to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BBD855D1-58DC-4F64-99E8-3B62A1153324}"/>
            </a:ext>
          </a:extLst>
        </xdr:cNvPr>
        <xdr:cNvSpPr txBox="1"/>
      </xdr:nvSpPr>
      <xdr:spPr>
        <a:xfrm>
          <a:off x="22288499" y="9957954"/>
          <a:ext cx="1246909" cy="415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Falmouth Spur EB</a:t>
          </a:r>
        </a:p>
      </xdr:txBody>
    </xdr:sp>
    <xdr:clientData/>
  </xdr:twoCellAnchor>
  <xdr:twoCellAnchor>
    <xdr:from>
      <xdr:col>47</xdr:col>
      <xdr:colOff>516081</xdr:colOff>
      <xdr:row>15</xdr:row>
      <xdr:rowOff>256309</xdr:rowOff>
    </xdr:from>
    <xdr:to>
      <xdr:col>50</xdr:col>
      <xdr:colOff>294409</xdr:colOff>
      <xdr:row>16</xdr:row>
      <xdr:rowOff>51955</xdr:rowOff>
    </xdr:to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816C032E-142B-4A43-91D5-7420CC4F0BC0}"/>
            </a:ext>
          </a:extLst>
        </xdr:cNvPr>
        <xdr:cNvSpPr txBox="1"/>
      </xdr:nvSpPr>
      <xdr:spPr>
        <a:xfrm>
          <a:off x="27376581" y="9971809"/>
          <a:ext cx="1492828" cy="3671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accent1"/>
              </a:solidFill>
            </a:rPr>
            <a:t>Falmouth Spur WB</a:t>
          </a:r>
        </a:p>
      </xdr:txBody>
    </xdr:sp>
    <xdr:clientData/>
  </xdr:twoCellAnchor>
  <xdr:twoCellAnchor>
    <xdr:from>
      <xdr:col>44</xdr:col>
      <xdr:colOff>187041</xdr:colOff>
      <xdr:row>16</xdr:row>
      <xdr:rowOff>196219</xdr:rowOff>
    </xdr:from>
    <xdr:to>
      <xdr:col>44</xdr:col>
      <xdr:colOff>410413</xdr:colOff>
      <xdr:row>16</xdr:row>
      <xdr:rowOff>423132</xdr:rowOff>
    </xdr:to>
    <xdr:grpSp>
      <xdr:nvGrpSpPr>
        <xdr:cNvPr id="575" name="Group 574">
          <a:extLst>
            <a:ext uri="{FF2B5EF4-FFF2-40B4-BE49-F238E27FC236}">
              <a16:creationId xmlns:a16="http://schemas.microsoft.com/office/drawing/2014/main" id="{480DAA82-03F9-4A09-952F-DCE31806DA63}"/>
            </a:ext>
          </a:extLst>
        </xdr:cNvPr>
        <xdr:cNvGrpSpPr/>
      </xdr:nvGrpSpPr>
      <xdr:grpSpPr>
        <a:xfrm>
          <a:off x="26171241" y="9340219"/>
          <a:ext cx="223372" cy="226913"/>
          <a:chOff x="1486220" y="16408581"/>
          <a:chExt cx="171621" cy="176419"/>
        </a:xfrm>
      </xdr:grpSpPr>
      <xdr:cxnSp macro="">
        <xdr:nvCxnSpPr>
          <xdr:cNvPr id="576" name="Straight Connector 575">
            <a:extLst>
              <a:ext uri="{FF2B5EF4-FFF2-40B4-BE49-F238E27FC236}">
                <a16:creationId xmlns:a16="http://schemas.microsoft.com/office/drawing/2014/main" id="{90659FF8-DE46-4A41-B1D4-0696199F20CC}"/>
              </a:ext>
            </a:extLst>
          </xdr:cNvPr>
          <xdr:cNvCxnSpPr/>
        </xdr:nvCxnSpPr>
        <xdr:spPr>
          <a:xfrm rot="10800000" flipV="1">
            <a:off x="1486220" y="16408581"/>
            <a:ext cx="165861" cy="192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7" name="Straight Arrow Connector 576">
            <a:extLst>
              <a:ext uri="{FF2B5EF4-FFF2-40B4-BE49-F238E27FC236}">
                <a16:creationId xmlns:a16="http://schemas.microsoft.com/office/drawing/2014/main" id="{BD51EC96-1E15-4171-84B3-D899EDA9B12D}"/>
              </a:ext>
            </a:extLst>
          </xdr:cNvPr>
          <xdr:cNvCxnSpPr/>
        </xdr:nvCxnSpPr>
        <xdr:spPr>
          <a:xfrm rot="10800000" flipH="1" flipV="1">
            <a:off x="1652827" y="16409540"/>
            <a:ext cx="5014" cy="17546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46</xdr:col>
      <xdr:colOff>262545</xdr:colOff>
      <xdr:row>9</xdr:row>
      <xdr:rowOff>79700</xdr:rowOff>
    </xdr:from>
    <xdr:to>
      <xdr:col>46</xdr:col>
      <xdr:colOff>262545</xdr:colOff>
      <xdr:row>9</xdr:row>
      <xdr:rowOff>445460</xdr:rowOff>
    </xdr:to>
    <xdr:cxnSp macro="">
      <xdr:nvCxnSpPr>
        <xdr:cNvPr id="578" name="Straight Arrow Connector 577">
          <a:extLst>
            <a:ext uri="{FF2B5EF4-FFF2-40B4-BE49-F238E27FC236}">
              <a16:creationId xmlns:a16="http://schemas.microsoft.com/office/drawing/2014/main" id="{695F5F22-D052-445B-8645-50D82DE24E75}"/>
            </a:ext>
          </a:extLst>
        </xdr:cNvPr>
        <xdr:cNvCxnSpPr/>
      </xdr:nvCxnSpPr>
      <xdr:spPr>
        <a:xfrm rot="5400000" flipH="1">
          <a:off x="26368665" y="12264080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276400</xdr:colOff>
      <xdr:row>13</xdr:row>
      <xdr:rowOff>110872</xdr:rowOff>
    </xdr:from>
    <xdr:to>
      <xdr:col>46</xdr:col>
      <xdr:colOff>276400</xdr:colOff>
      <xdr:row>13</xdr:row>
      <xdr:rowOff>476632</xdr:rowOff>
    </xdr:to>
    <xdr:cxnSp macro="">
      <xdr:nvCxnSpPr>
        <xdr:cNvPr id="579" name="Straight Arrow Connector 578">
          <a:extLst>
            <a:ext uri="{FF2B5EF4-FFF2-40B4-BE49-F238E27FC236}">
              <a16:creationId xmlns:a16="http://schemas.microsoft.com/office/drawing/2014/main" id="{ED2035C5-0DC8-4BBF-88E4-0FF408BB6DFC}"/>
            </a:ext>
          </a:extLst>
        </xdr:cNvPr>
        <xdr:cNvCxnSpPr/>
      </xdr:nvCxnSpPr>
      <xdr:spPr>
        <a:xfrm rot="5400000" flipH="1">
          <a:off x="26382520" y="145812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255618</xdr:colOff>
      <xdr:row>13</xdr:row>
      <xdr:rowOff>124726</xdr:rowOff>
    </xdr:from>
    <xdr:to>
      <xdr:col>43</xdr:col>
      <xdr:colOff>255618</xdr:colOff>
      <xdr:row>13</xdr:row>
      <xdr:rowOff>490486</xdr:rowOff>
    </xdr:to>
    <xdr:cxnSp macro="">
      <xdr:nvCxnSpPr>
        <xdr:cNvPr id="580" name="Straight Arrow Connector 579">
          <a:extLst>
            <a:ext uri="{FF2B5EF4-FFF2-40B4-BE49-F238E27FC236}">
              <a16:creationId xmlns:a16="http://schemas.microsoft.com/office/drawing/2014/main" id="{F598DD39-F8FA-4FDB-B0E7-45243C2FA22C}"/>
            </a:ext>
          </a:extLst>
        </xdr:cNvPr>
        <xdr:cNvCxnSpPr/>
      </xdr:nvCxnSpPr>
      <xdr:spPr>
        <a:xfrm rot="16200000" flipH="1">
          <a:off x="24647238" y="14595106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286791</xdr:colOff>
      <xdr:row>9</xdr:row>
      <xdr:rowOff>34672</xdr:rowOff>
    </xdr:from>
    <xdr:to>
      <xdr:col>43</xdr:col>
      <xdr:colOff>286791</xdr:colOff>
      <xdr:row>9</xdr:row>
      <xdr:rowOff>400432</xdr:rowOff>
    </xdr:to>
    <xdr:cxnSp macro="">
      <xdr:nvCxnSpPr>
        <xdr:cNvPr id="581" name="Straight Arrow Connector 580">
          <a:extLst>
            <a:ext uri="{FF2B5EF4-FFF2-40B4-BE49-F238E27FC236}">
              <a16:creationId xmlns:a16="http://schemas.microsoft.com/office/drawing/2014/main" id="{666AC3BC-A432-4797-ADF2-26945830BFFE}"/>
            </a:ext>
          </a:extLst>
        </xdr:cNvPr>
        <xdr:cNvCxnSpPr/>
      </xdr:nvCxnSpPr>
      <xdr:spPr>
        <a:xfrm rot="16200000" flipH="1">
          <a:off x="24678411" y="12219052"/>
          <a:ext cx="36576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432954</xdr:colOff>
      <xdr:row>27</xdr:row>
      <xdr:rowOff>439066</xdr:rowOff>
    </xdr:from>
    <xdr:to>
      <xdr:col>6</xdr:col>
      <xdr:colOff>135774</xdr:colOff>
      <xdr:row>28</xdr:row>
      <xdr:rowOff>141886</xdr:rowOff>
    </xdr:to>
    <xdr:sp macro="" textlink="">
      <xdr:nvSpPr>
        <xdr:cNvPr id="239" name="Oval 238">
          <a:extLst>
            <a:ext uri="{FF2B5EF4-FFF2-40B4-BE49-F238E27FC236}">
              <a16:creationId xmlns:a16="http://schemas.microsoft.com/office/drawing/2014/main" id="{4A4B18A5-2464-4845-ACAE-5B6B92FBFA00}"/>
            </a:ext>
          </a:extLst>
        </xdr:cNvPr>
        <xdr:cNvSpPr/>
      </xdr:nvSpPr>
      <xdr:spPr>
        <a:xfrm>
          <a:off x="3290454" y="15869566"/>
          <a:ext cx="274320" cy="27432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439678</xdr:colOff>
      <xdr:row>27</xdr:row>
      <xdr:rowOff>445790</xdr:rowOff>
    </xdr:from>
    <xdr:to>
      <xdr:col>19</xdr:col>
      <xdr:colOff>142498</xdr:colOff>
      <xdr:row>28</xdr:row>
      <xdr:rowOff>148610</xdr:rowOff>
    </xdr:to>
    <xdr:sp macro="" textlink="">
      <xdr:nvSpPr>
        <xdr:cNvPr id="510" name="Oval 509">
          <a:extLst>
            <a:ext uri="{FF2B5EF4-FFF2-40B4-BE49-F238E27FC236}">
              <a16:creationId xmlns:a16="http://schemas.microsoft.com/office/drawing/2014/main" id="{50378E76-09D6-490E-82EF-E0C8CC911181}"/>
            </a:ext>
          </a:extLst>
        </xdr:cNvPr>
        <xdr:cNvSpPr/>
      </xdr:nvSpPr>
      <xdr:spPr>
        <a:xfrm>
          <a:off x="10726678" y="15876290"/>
          <a:ext cx="274320" cy="27432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44</xdr:col>
      <xdr:colOff>446401</xdr:colOff>
      <xdr:row>4</xdr:row>
      <xdr:rowOff>441306</xdr:rowOff>
    </xdr:from>
    <xdr:to>
      <xdr:col>45</xdr:col>
      <xdr:colOff>149221</xdr:colOff>
      <xdr:row>5</xdr:row>
      <xdr:rowOff>144126</xdr:rowOff>
    </xdr:to>
    <xdr:sp macro="" textlink="">
      <xdr:nvSpPr>
        <xdr:cNvPr id="511" name="Oval 510">
          <a:extLst>
            <a:ext uri="{FF2B5EF4-FFF2-40B4-BE49-F238E27FC236}">
              <a16:creationId xmlns:a16="http://schemas.microsoft.com/office/drawing/2014/main" id="{3B488470-A126-4525-A0EC-5CCA3C08AC0F}"/>
            </a:ext>
          </a:extLst>
        </xdr:cNvPr>
        <xdr:cNvSpPr/>
      </xdr:nvSpPr>
      <xdr:spPr>
        <a:xfrm>
          <a:off x="25592401" y="2727306"/>
          <a:ext cx="274320" cy="27432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430714</xdr:colOff>
      <xdr:row>27</xdr:row>
      <xdr:rowOff>436825</xdr:rowOff>
    </xdr:from>
    <xdr:to>
      <xdr:col>32</xdr:col>
      <xdr:colOff>133534</xdr:colOff>
      <xdr:row>28</xdr:row>
      <xdr:rowOff>139645</xdr:rowOff>
    </xdr:to>
    <xdr:sp macro="" textlink="">
      <xdr:nvSpPr>
        <xdr:cNvPr id="512" name="Oval 511">
          <a:extLst>
            <a:ext uri="{FF2B5EF4-FFF2-40B4-BE49-F238E27FC236}">
              <a16:creationId xmlns:a16="http://schemas.microsoft.com/office/drawing/2014/main" id="{F6796652-687A-4A15-9F98-2FF378F05055}"/>
            </a:ext>
          </a:extLst>
        </xdr:cNvPr>
        <xdr:cNvSpPr/>
      </xdr:nvSpPr>
      <xdr:spPr>
        <a:xfrm>
          <a:off x="18147214" y="15867325"/>
          <a:ext cx="274320" cy="27432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44</xdr:col>
      <xdr:colOff>437437</xdr:colOff>
      <xdr:row>27</xdr:row>
      <xdr:rowOff>454755</xdr:rowOff>
    </xdr:from>
    <xdr:to>
      <xdr:col>45</xdr:col>
      <xdr:colOff>140257</xdr:colOff>
      <xdr:row>28</xdr:row>
      <xdr:rowOff>157575</xdr:rowOff>
    </xdr:to>
    <xdr:sp macro="" textlink="">
      <xdr:nvSpPr>
        <xdr:cNvPr id="513" name="Oval 512">
          <a:extLst>
            <a:ext uri="{FF2B5EF4-FFF2-40B4-BE49-F238E27FC236}">
              <a16:creationId xmlns:a16="http://schemas.microsoft.com/office/drawing/2014/main" id="{50CA3515-3CD9-44E0-B3E1-1E1A011D53E7}"/>
            </a:ext>
          </a:extLst>
        </xdr:cNvPr>
        <xdr:cNvSpPr/>
      </xdr:nvSpPr>
      <xdr:spPr>
        <a:xfrm>
          <a:off x="25583437" y="15885255"/>
          <a:ext cx="274320" cy="27432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448236</xdr:colOff>
      <xdr:row>27</xdr:row>
      <xdr:rowOff>448236</xdr:rowOff>
    </xdr:from>
    <xdr:to>
      <xdr:col>6</xdr:col>
      <xdr:colOff>100854</xdr:colOff>
      <xdr:row>28</xdr:row>
      <xdr:rowOff>168089</xdr:rowOff>
    </xdr:to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71D5F281-FAD7-4DAA-B1A0-7460BAF79A5F}"/>
            </a:ext>
          </a:extLst>
        </xdr:cNvPr>
        <xdr:cNvSpPr txBox="1"/>
      </xdr:nvSpPr>
      <xdr:spPr>
        <a:xfrm>
          <a:off x="3305736" y="15878736"/>
          <a:ext cx="224118" cy="2913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</a:t>
          </a:r>
        </a:p>
      </xdr:txBody>
    </xdr:sp>
    <xdr:clientData/>
  </xdr:twoCellAnchor>
  <xdr:twoCellAnchor>
    <xdr:from>
      <xdr:col>44</xdr:col>
      <xdr:colOff>443754</xdr:colOff>
      <xdr:row>27</xdr:row>
      <xdr:rowOff>454959</xdr:rowOff>
    </xdr:from>
    <xdr:to>
      <xdr:col>45</xdr:col>
      <xdr:colOff>96372</xdr:colOff>
      <xdr:row>28</xdr:row>
      <xdr:rowOff>174812</xdr:rowOff>
    </xdr:to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55E42C5B-0E7F-4308-B887-804EFA51E2BF}"/>
            </a:ext>
          </a:extLst>
        </xdr:cNvPr>
        <xdr:cNvSpPr txBox="1"/>
      </xdr:nvSpPr>
      <xdr:spPr>
        <a:xfrm>
          <a:off x="25589754" y="15885459"/>
          <a:ext cx="224118" cy="2913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4</a:t>
          </a:r>
        </a:p>
      </xdr:txBody>
    </xdr:sp>
    <xdr:clientData/>
  </xdr:twoCellAnchor>
  <xdr:twoCellAnchor>
    <xdr:from>
      <xdr:col>31</xdr:col>
      <xdr:colOff>450477</xdr:colOff>
      <xdr:row>27</xdr:row>
      <xdr:rowOff>416860</xdr:rowOff>
    </xdr:from>
    <xdr:to>
      <xdr:col>32</xdr:col>
      <xdr:colOff>103095</xdr:colOff>
      <xdr:row>28</xdr:row>
      <xdr:rowOff>136713</xdr:rowOff>
    </xdr:to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E8ACD563-E298-4FF3-8E7A-81641E9DFBFB}"/>
            </a:ext>
          </a:extLst>
        </xdr:cNvPr>
        <xdr:cNvSpPr txBox="1"/>
      </xdr:nvSpPr>
      <xdr:spPr>
        <a:xfrm>
          <a:off x="18166977" y="15847360"/>
          <a:ext cx="224118" cy="2913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3</a:t>
          </a:r>
        </a:p>
      </xdr:txBody>
    </xdr:sp>
    <xdr:clientData/>
  </xdr:twoCellAnchor>
  <xdr:twoCellAnchor>
    <xdr:from>
      <xdr:col>18</xdr:col>
      <xdr:colOff>457201</xdr:colOff>
      <xdr:row>27</xdr:row>
      <xdr:rowOff>434789</xdr:rowOff>
    </xdr:from>
    <xdr:to>
      <xdr:col>19</xdr:col>
      <xdr:colOff>109819</xdr:colOff>
      <xdr:row>28</xdr:row>
      <xdr:rowOff>154642</xdr:rowOff>
    </xdr:to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26383F7-9EFE-42AF-A8C4-021D442792F4}"/>
            </a:ext>
          </a:extLst>
        </xdr:cNvPr>
        <xdr:cNvSpPr txBox="1"/>
      </xdr:nvSpPr>
      <xdr:spPr>
        <a:xfrm>
          <a:off x="10744201" y="15865289"/>
          <a:ext cx="224118" cy="2913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2</a:t>
          </a:r>
        </a:p>
      </xdr:txBody>
    </xdr:sp>
    <xdr:clientData/>
  </xdr:twoCellAnchor>
  <xdr:twoCellAnchor>
    <xdr:from>
      <xdr:col>44</xdr:col>
      <xdr:colOff>461683</xdr:colOff>
      <xdr:row>4</xdr:row>
      <xdr:rowOff>461683</xdr:rowOff>
    </xdr:from>
    <xdr:to>
      <xdr:col>45</xdr:col>
      <xdr:colOff>114301</xdr:colOff>
      <xdr:row>5</xdr:row>
      <xdr:rowOff>181536</xdr:rowOff>
    </xdr:to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F2DFDCA0-7973-4C09-BB37-442EF204AA5D}"/>
            </a:ext>
          </a:extLst>
        </xdr:cNvPr>
        <xdr:cNvSpPr txBox="1"/>
      </xdr:nvSpPr>
      <xdr:spPr>
        <a:xfrm>
          <a:off x="25607683" y="2747683"/>
          <a:ext cx="224118" cy="2913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21%20TMCs/RHR%20and%20Cummings%20Rd%20PM.xlsx" TargetMode="External"/><Relationship Id="rId1" Type="http://schemas.openxmlformats.org/officeDocument/2006/relationships/externalLinkPath" Target="RHR%20and%20Cummings%20Rd%20P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ll"/>
      <sheetName val="HV"/>
      <sheetName val="Summary"/>
    </sheetNames>
    <sheetDataSet>
      <sheetData sheetId="0"/>
      <sheetData sheetId="1"/>
      <sheetData sheetId="2">
        <row r="6">
          <cell r="D6">
            <v>0</v>
          </cell>
          <cell r="E6">
            <v>25</v>
          </cell>
          <cell r="F6">
            <v>2</v>
          </cell>
          <cell r="H6">
            <v>9</v>
          </cell>
          <cell r="I6">
            <v>76</v>
          </cell>
          <cell r="J6">
            <v>77</v>
          </cell>
          <cell r="L6">
            <v>50</v>
          </cell>
          <cell r="M6">
            <v>81</v>
          </cell>
          <cell r="N6">
            <v>6</v>
          </cell>
          <cell r="P6">
            <v>57</v>
          </cell>
          <cell r="Q6">
            <v>144</v>
          </cell>
          <cell r="R6">
            <v>5</v>
          </cell>
        </row>
        <row r="7">
          <cell r="D7">
            <v>1</v>
          </cell>
          <cell r="E7">
            <v>30</v>
          </cell>
          <cell r="F7">
            <v>3</v>
          </cell>
          <cell r="H7">
            <v>6</v>
          </cell>
          <cell r="I7">
            <v>59</v>
          </cell>
          <cell r="J7">
            <v>77</v>
          </cell>
          <cell r="L7">
            <v>17</v>
          </cell>
          <cell r="M7">
            <v>102</v>
          </cell>
          <cell r="N7">
            <v>2</v>
          </cell>
          <cell r="P7">
            <v>32</v>
          </cell>
          <cell r="Q7">
            <v>91</v>
          </cell>
          <cell r="R7">
            <v>8</v>
          </cell>
        </row>
        <row r="8">
          <cell r="D8">
            <v>0</v>
          </cell>
          <cell r="E8">
            <v>28</v>
          </cell>
          <cell r="F8">
            <v>4</v>
          </cell>
          <cell r="H8">
            <v>9</v>
          </cell>
          <cell r="I8">
            <v>65</v>
          </cell>
          <cell r="J8">
            <v>65</v>
          </cell>
          <cell r="L8">
            <v>32</v>
          </cell>
          <cell r="M8">
            <v>82</v>
          </cell>
          <cell r="N8">
            <v>4</v>
          </cell>
          <cell r="P8">
            <v>51</v>
          </cell>
          <cell r="Q8">
            <v>84</v>
          </cell>
          <cell r="R8">
            <v>3</v>
          </cell>
        </row>
        <row r="9">
          <cell r="D9">
            <v>0</v>
          </cell>
          <cell r="E9">
            <v>28</v>
          </cell>
          <cell r="F9">
            <v>6</v>
          </cell>
          <cell r="H9">
            <v>6</v>
          </cell>
          <cell r="I9">
            <v>35</v>
          </cell>
          <cell r="J9">
            <v>47</v>
          </cell>
          <cell r="L9">
            <v>14</v>
          </cell>
          <cell r="M9">
            <v>89</v>
          </cell>
          <cell r="N9">
            <v>9</v>
          </cell>
          <cell r="P9">
            <v>31</v>
          </cell>
          <cell r="Q9">
            <v>61</v>
          </cell>
          <cell r="R9">
            <v>3</v>
          </cell>
        </row>
        <row r="10">
          <cell r="D10">
            <v>0</v>
          </cell>
          <cell r="E10">
            <v>2</v>
          </cell>
          <cell r="F10">
            <v>0</v>
          </cell>
          <cell r="H10">
            <v>1</v>
          </cell>
          <cell r="I10">
            <v>1</v>
          </cell>
          <cell r="J10">
            <v>0</v>
          </cell>
          <cell r="L10">
            <v>1</v>
          </cell>
          <cell r="M10">
            <v>2</v>
          </cell>
          <cell r="N10">
            <v>0</v>
          </cell>
          <cell r="P10">
            <v>0</v>
          </cell>
          <cell r="Q10">
            <v>1</v>
          </cell>
          <cell r="R10">
            <v>0</v>
          </cell>
        </row>
        <row r="11">
          <cell r="D11">
            <v>0</v>
          </cell>
          <cell r="E11">
            <v>1</v>
          </cell>
          <cell r="F11">
            <v>0</v>
          </cell>
          <cell r="H11">
            <v>0</v>
          </cell>
          <cell r="I11">
            <v>2</v>
          </cell>
          <cell r="J11">
            <v>1</v>
          </cell>
          <cell r="L11">
            <v>0</v>
          </cell>
          <cell r="M11">
            <v>2</v>
          </cell>
          <cell r="N11">
            <v>0</v>
          </cell>
          <cell r="P11">
            <v>0</v>
          </cell>
          <cell r="Q11">
            <v>2</v>
          </cell>
          <cell r="R11">
            <v>1</v>
          </cell>
        </row>
        <row r="12">
          <cell r="D12">
            <v>0</v>
          </cell>
          <cell r="E12">
            <v>2</v>
          </cell>
          <cell r="F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2</v>
          </cell>
          <cell r="N12">
            <v>0</v>
          </cell>
          <cell r="P12">
            <v>0</v>
          </cell>
          <cell r="Q12">
            <v>1</v>
          </cell>
          <cell r="R12">
            <v>0</v>
          </cell>
        </row>
        <row r="13">
          <cell r="D13">
            <v>0</v>
          </cell>
          <cell r="E13">
            <v>1</v>
          </cell>
          <cell r="F13">
            <v>0</v>
          </cell>
          <cell r="H13">
            <v>0</v>
          </cell>
          <cell r="I13">
            <v>0</v>
          </cell>
          <cell r="J13">
            <v>0</v>
          </cell>
          <cell r="L13">
            <v>0</v>
          </cell>
          <cell r="M13">
            <v>2</v>
          </cell>
          <cell r="N13">
            <v>0</v>
          </cell>
          <cell r="P13">
            <v>0</v>
          </cell>
          <cell r="Q13">
            <v>1</v>
          </cell>
          <cell r="R13">
            <v>0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88C1E-4050-4872-BB14-8A2D9541BAEA}">
  <dimension ref="A1:Z62"/>
  <sheetViews>
    <sheetView zoomScaleNormal="100" workbookViewId="0">
      <selection activeCell="E47" sqref="E47:K47"/>
    </sheetView>
  </sheetViews>
  <sheetFormatPr defaultColWidth="9.109375" defaultRowHeight="13.2" x14ac:dyDescent="0.3"/>
  <cols>
    <col min="1" max="2" width="9" style="24" customWidth="1"/>
    <col min="3" max="3" width="13" style="24" customWidth="1"/>
    <col min="4" max="4" width="5.88671875" style="24" customWidth="1"/>
    <col min="5" max="7" width="9.88671875" style="24" customWidth="1"/>
    <col min="8" max="9" width="6.88671875" style="24" customWidth="1"/>
    <col min="10" max="10" width="8" style="24" customWidth="1"/>
    <col min="11" max="11" width="5.88671875" style="24" customWidth="1"/>
    <col min="12" max="16384" width="9.109375" style="24"/>
  </cols>
  <sheetData>
    <row r="1" spans="1:26" ht="12.15" customHeight="1" x14ac:dyDescent="0.3">
      <c r="A1" s="23">
        <v>2018</v>
      </c>
      <c r="P1" s="23">
        <v>2018</v>
      </c>
    </row>
    <row r="2" spans="1:26" ht="12.15" customHeight="1" x14ac:dyDescent="0.3">
      <c r="A2" s="25" t="s">
        <v>17</v>
      </c>
      <c r="P2" s="25" t="s">
        <v>17</v>
      </c>
    </row>
    <row r="3" spans="1:26" ht="12" customHeight="1" x14ac:dyDescent="0.25">
      <c r="A3" s="26"/>
      <c r="B3" s="26"/>
      <c r="C3" s="26"/>
      <c r="D3" s="27" t="s">
        <v>18</v>
      </c>
      <c r="E3" s="27" t="s">
        <v>19</v>
      </c>
      <c r="F3" s="27" t="s">
        <v>20</v>
      </c>
      <c r="G3" s="27" t="s">
        <v>21</v>
      </c>
      <c r="H3" s="27" t="s">
        <v>22</v>
      </c>
      <c r="I3" s="27" t="s">
        <v>22</v>
      </c>
      <c r="J3" s="27" t="s">
        <v>22</v>
      </c>
      <c r="K3" s="27" t="s">
        <v>23</v>
      </c>
      <c r="P3" s="26"/>
      <c r="Q3" s="26"/>
      <c r="R3" s="26"/>
      <c r="S3" s="27" t="s">
        <v>18</v>
      </c>
      <c r="T3" s="27" t="s">
        <v>19</v>
      </c>
      <c r="U3" s="27" t="s">
        <v>20</v>
      </c>
      <c r="V3" s="27" t="s">
        <v>21</v>
      </c>
      <c r="W3" s="27" t="s">
        <v>22</v>
      </c>
      <c r="X3" s="27" t="s">
        <v>22</v>
      </c>
      <c r="Y3" s="27" t="s">
        <v>22</v>
      </c>
      <c r="Z3" s="27" t="s">
        <v>23</v>
      </c>
    </row>
    <row r="4" spans="1:26" ht="12" customHeight="1" x14ac:dyDescent="0.3">
      <c r="A4" s="28" t="s">
        <v>18</v>
      </c>
      <c r="B4" s="27" t="s">
        <v>24</v>
      </c>
      <c r="C4" s="29" t="s">
        <v>25</v>
      </c>
      <c r="D4" s="27" t="s">
        <v>26</v>
      </c>
      <c r="E4" s="27" t="s">
        <v>27</v>
      </c>
      <c r="F4" s="27" t="s">
        <v>28</v>
      </c>
      <c r="G4" s="27" t="s">
        <v>29</v>
      </c>
      <c r="H4" s="27" t="s">
        <v>30</v>
      </c>
      <c r="I4" s="27" t="s">
        <v>31</v>
      </c>
      <c r="J4" s="27" t="s">
        <v>32</v>
      </c>
      <c r="K4" s="27" t="s">
        <v>26</v>
      </c>
      <c r="P4" s="28" t="s">
        <v>18</v>
      </c>
      <c r="Q4" s="27" t="s">
        <v>24</v>
      </c>
      <c r="R4" s="29" t="s">
        <v>25</v>
      </c>
      <c r="S4" s="27" t="s">
        <v>26</v>
      </c>
      <c r="T4" s="27" t="s">
        <v>27</v>
      </c>
      <c r="U4" s="27" t="s">
        <v>28</v>
      </c>
      <c r="V4" s="27" t="s">
        <v>29</v>
      </c>
      <c r="W4" s="27" t="s">
        <v>30</v>
      </c>
      <c r="X4" s="27" t="s">
        <v>31</v>
      </c>
      <c r="Y4" s="27" t="s">
        <v>32</v>
      </c>
      <c r="Z4" s="27" t="s">
        <v>26</v>
      </c>
    </row>
    <row r="5" spans="1:26" ht="10.5" customHeight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23.25" customHeight="1" x14ac:dyDescent="0.3">
      <c r="A6" s="30" t="s">
        <v>33</v>
      </c>
      <c r="B6" s="31">
        <v>31</v>
      </c>
      <c r="C6" s="32">
        <v>1</v>
      </c>
      <c r="D6" s="31">
        <v>1</v>
      </c>
      <c r="E6" s="33">
        <v>-1.04</v>
      </c>
      <c r="F6" s="34">
        <v>1.19</v>
      </c>
      <c r="G6" s="35">
        <v>1.37</v>
      </c>
      <c r="H6" s="36">
        <v>1.1200000000000001</v>
      </c>
      <c r="I6" s="36">
        <v>1.28</v>
      </c>
      <c r="J6" s="36">
        <v>1.21</v>
      </c>
      <c r="K6" s="37">
        <v>1</v>
      </c>
      <c r="P6" s="30" t="s">
        <v>33</v>
      </c>
      <c r="Q6" s="31">
        <v>31</v>
      </c>
      <c r="R6" s="32">
        <v>1</v>
      </c>
      <c r="S6" s="31">
        <v>1</v>
      </c>
      <c r="T6" s="33">
        <v>-1.04</v>
      </c>
      <c r="U6" s="34">
        <v>1.19</v>
      </c>
      <c r="V6" s="35">
        <v>1.37</v>
      </c>
      <c r="W6" s="36">
        <v>1.1200000000000001</v>
      </c>
      <c r="X6" s="36">
        <v>1.28</v>
      </c>
      <c r="Y6" s="36">
        <v>1.21</v>
      </c>
      <c r="Z6" s="37">
        <v>1</v>
      </c>
    </row>
    <row r="7" spans="1:26" ht="12" customHeight="1" x14ac:dyDescent="0.3">
      <c r="A7" s="38" t="s">
        <v>34</v>
      </c>
      <c r="B7" s="39">
        <v>7</v>
      </c>
      <c r="C7" s="40">
        <v>2</v>
      </c>
      <c r="D7" s="41">
        <v>2</v>
      </c>
      <c r="E7" s="43">
        <v>-1.03</v>
      </c>
      <c r="F7" s="44">
        <v>1.21</v>
      </c>
      <c r="G7" s="45">
        <v>1.41</v>
      </c>
      <c r="H7" s="46">
        <v>1.1200000000000001</v>
      </c>
      <c r="I7" s="46">
        <v>1.31</v>
      </c>
      <c r="J7" s="46">
        <v>1.22</v>
      </c>
      <c r="K7" s="42">
        <v>2</v>
      </c>
      <c r="P7" s="38" t="s">
        <v>34</v>
      </c>
      <c r="Q7" s="39">
        <v>7</v>
      </c>
      <c r="R7" s="40">
        <v>2</v>
      </c>
      <c r="S7" s="41">
        <v>2</v>
      </c>
      <c r="T7" s="33">
        <v>-1.1200000000000001</v>
      </c>
      <c r="U7" s="34">
        <v>1.34</v>
      </c>
      <c r="V7" s="35">
        <v>1.64</v>
      </c>
      <c r="W7" s="36">
        <v>1.23</v>
      </c>
      <c r="X7" s="36">
        <v>1.49</v>
      </c>
      <c r="Y7" s="36">
        <v>1.38</v>
      </c>
      <c r="Z7" s="42">
        <v>2</v>
      </c>
    </row>
    <row r="8" spans="1:26" ht="12" customHeight="1" x14ac:dyDescent="0.25">
      <c r="A8" s="26"/>
      <c r="B8" s="41">
        <v>14</v>
      </c>
      <c r="C8" s="40">
        <v>3</v>
      </c>
      <c r="D8" s="41">
        <v>3</v>
      </c>
      <c r="E8" s="43">
        <v>-1.02</v>
      </c>
      <c r="F8" s="44">
        <v>1.19</v>
      </c>
      <c r="G8" s="45">
        <v>1.41</v>
      </c>
      <c r="H8" s="46">
        <v>1.1100000000000001</v>
      </c>
      <c r="I8" s="46">
        <v>1.3</v>
      </c>
      <c r="J8" s="46">
        <v>1.22</v>
      </c>
      <c r="K8" s="42">
        <v>3</v>
      </c>
      <c r="P8" s="26"/>
      <c r="Q8" s="41">
        <v>14</v>
      </c>
      <c r="R8" s="40">
        <v>3</v>
      </c>
      <c r="S8" s="41">
        <v>3</v>
      </c>
      <c r="T8" s="43">
        <v>-1.1100000000000001</v>
      </c>
      <c r="U8" s="44">
        <v>1.33</v>
      </c>
      <c r="V8" s="45">
        <v>1.55</v>
      </c>
      <c r="W8" s="46">
        <v>1.22</v>
      </c>
      <c r="X8" s="46">
        <v>1.44</v>
      </c>
      <c r="Y8" s="46">
        <v>1.33</v>
      </c>
      <c r="Z8" s="42">
        <v>3</v>
      </c>
    </row>
    <row r="9" spans="1:26" ht="12" customHeight="1" x14ac:dyDescent="0.25">
      <c r="A9" s="26"/>
      <c r="B9" s="41">
        <v>21</v>
      </c>
      <c r="C9" s="40">
        <v>4</v>
      </c>
      <c r="D9" s="41">
        <v>4</v>
      </c>
      <c r="E9" s="43">
        <v>-1.03</v>
      </c>
      <c r="F9" s="44">
        <v>1.21</v>
      </c>
      <c r="G9" s="45">
        <v>1.41</v>
      </c>
      <c r="H9" s="46">
        <v>1.1200000000000001</v>
      </c>
      <c r="I9" s="46">
        <v>1.31</v>
      </c>
      <c r="J9" s="46">
        <v>1.22</v>
      </c>
      <c r="K9" s="42">
        <v>4</v>
      </c>
      <c r="P9" s="26"/>
      <c r="Q9" s="41">
        <v>21</v>
      </c>
      <c r="R9" s="40">
        <v>4</v>
      </c>
      <c r="S9" s="41">
        <v>4</v>
      </c>
      <c r="T9" s="43">
        <v>-1.1000000000000001</v>
      </c>
      <c r="U9" s="44">
        <v>1.29</v>
      </c>
      <c r="V9" s="45">
        <v>1.57</v>
      </c>
      <c r="W9" s="46">
        <v>1.2</v>
      </c>
      <c r="X9" s="46">
        <v>1.43</v>
      </c>
      <c r="Y9" s="46">
        <v>1.34</v>
      </c>
      <c r="Z9" s="42">
        <v>4</v>
      </c>
    </row>
    <row r="10" spans="1:26" ht="12" customHeight="1" x14ac:dyDescent="0.25">
      <c r="A10" s="26"/>
      <c r="B10" s="41">
        <v>28</v>
      </c>
      <c r="C10" s="40">
        <v>5</v>
      </c>
      <c r="D10" s="41">
        <v>5</v>
      </c>
      <c r="E10" s="43">
        <v>-1.1100000000000001</v>
      </c>
      <c r="F10" s="44">
        <v>1.33</v>
      </c>
      <c r="G10" s="45">
        <v>1.55</v>
      </c>
      <c r="H10" s="46">
        <v>1.22</v>
      </c>
      <c r="I10" s="46">
        <v>1.44</v>
      </c>
      <c r="J10" s="46">
        <v>1.33</v>
      </c>
      <c r="K10" s="42">
        <v>5</v>
      </c>
      <c r="P10" s="26"/>
      <c r="Q10" s="41">
        <v>28</v>
      </c>
      <c r="R10" s="40">
        <v>5</v>
      </c>
      <c r="S10" s="41">
        <v>5</v>
      </c>
      <c r="T10" s="43">
        <v>-1.03</v>
      </c>
      <c r="U10" s="44">
        <v>1.21</v>
      </c>
      <c r="V10" s="45">
        <v>1.41</v>
      </c>
      <c r="W10" s="46">
        <v>1.1200000000000001</v>
      </c>
      <c r="X10" s="46">
        <v>1.31</v>
      </c>
      <c r="Y10" s="46">
        <v>1.22</v>
      </c>
      <c r="Z10" s="42">
        <v>5</v>
      </c>
    </row>
    <row r="11" spans="1:26" ht="23.25" customHeight="1" x14ac:dyDescent="0.3">
      <c r="A11" s="30" t="s">
        <v>35</v>
      </c>
      <c r="B11" s="47">
        <v>4</v>
      </c>
      <c r="C11" s="32">
        <v>1</v>
      </c>
      <c r="D11" s="31">
        <v>1</v>
      </c>
      <c r="E11" s="33">
        <v>-1.1200000000000001</v>
      </c>
      <c r="F11" s="34">
        <v>1.34</v>
      </c>
      <c r="G11" s="35">
        <v>1.64</v>
      </c>
      <c r="H11" s="36">
        <v>1.23</v>
      </c>
      <c r="I11" s="36">
        <v>1.49</v>
      </c>
      <c r="J11" s="36">
        <v>1.38</v>
      </c>
      <c r="K11" s="37">
        <v>6</v>
      </c>
      <c r="P11" s="30" t="s">
        <v>35</v>
      </c>
      <c r="Q11" s="47">
        <v>4</v>
      </c>
      <c r="R11" s="32">
        <v>1</v>
      </c>
      <c r="S11" s="31">
        <v>1</v>
      </c>
      <c r="T11" s="43">
        <v>-1.03</v>
      </c>
      <c r="U11" s="44">
        <v>1.21</v>
      </c>
      <c r="V11" s="45">
        <v>1.41</v>
      </c>
      <c r="W11" s="46">
        <v>1.1200000000000001</v>
      </c>
      <c r="X11" s="46">
        <v>1.31</v>
      </c>
      <c r="Y11" s="46">
        <v>1.22</v>
      </c>
      <c r="Z11" s="37">
        <v>6</v>
      </c>
    </row>
    <row r="12" spans="1:26" ht="12" customHeight="1" x14ac:dyDescent="0.25">
      <c r="A12" s="26"/>
      <c r="B12" s="41">
        <v>11</v>
      </c>
      <c r="C12" s="40">
        <v>2</v>
      </c>
      <c r="D12" s="41">
        <v>2</v>
      </c>
      <c r="E12" s="43">
        <v>-1.1000000000000001</v>
      </c>
      <c r="F12" s="44">
        <v>1.29</v>
      </c>
      <c r="G12" s="45">
        <v>1.57</v>
      </c>
      <c r="H12" s="46">
        <v>1.2</v>
      </c>
      <c r="I12" s="46">
        <v>1.43</v>
      </c>
      <c r="J12" s="46">
        <v>1.34</v>
      </c>
      <c r="K12" s="42">
        <v>7</v>
      </c>
      <c r="P12" s="26"/>
      <c r="Q12" s="41">
        <v>11</v>
      </c>
      <c r="R12" s="40">
        <v>2</v>
      </c>
      <c r="S12" s="41">
        <v>2</v>
      </c>
      <c r="T12" s="43">
        <v>-1.03</v>
      </c>
      <c r="U12" s="44">
        <v>1.19</v>
      </c>
      <c r="V12" s="45">
        <v>1.41</v>
      </c>
      <c r="W12" s="46">
        <v>1.1100000000000001</v>
      </c>
      <c r="X12" s="46">
        <v>1.3</v>
      </c>
      <c r="Y12" s="46">
        <v>1.22</v>
      </c>
      <c r="Z12" s="42">
        <v>7</v>
      </c>
    </row>
    <row r="13" spans="1:26" ht="12" customHeight="1" x14ac:dyDescent="0.25">
      <c r="A13" s="26"/>
      <c r="B13" s="41">
        <v>18</v>
      </c>
      <c r="C13" s="40">
        <v>3</v>
      </c>
      <c r="D13" s="41">
        <v>3</v>
      </c>
      <c r="E13" s="43">
        <v>-1.02</v>
      </c>
      <c r="F13" s="44">
        <v>1.17</v>
      </c>
      <c r="G13" s="45">
        <v>1.39</v>
      </c>
      <c r="H13" s="46">
        <v>1.1000000000000001</v>
      </c>
      <c r="I13" s="46">
        <v>1.28</v>
      </c>
      <c r="J13" s="46">
        <v>1.21</v>
      </c>
      <c r="K13" s="42">
        <v>8</v>
      </c>
      <c r="P13" s="26"/>
      <c r="Q13" s="41">
        <v>18</v>
      </c>
      <c r="R13" s="40">
        <v>3</v>
      </c>
      <c r="S13" s="41">
        <v>3</v>
      </c>
      <c r="T13" s="43">
        <v>-1.02</v>
      </c>
      <c r="U13" s="44">
        <v>1.19</v>
      </c>
      <c r="V13" s="45">
        <v>1.44</v>
      </c>
      <c r="W13" s="46">
        <v>1.1100000000000001</v>
      </c>
      <c r="X13" s="46">
        <v>1.32</v>
      </c>
      <c r="Y13" s="46">
        <v>1.24</v>
      </c>
      <c r="Z13" s="42">
        <v>8</v>
      </c>
    </row>
    <row r="14" spans="1:26" ht="12" customHeight="1" x14ac:dyDescent="0.25">
      <c r="A14" s="26"/>
      <c r="B14" s="41">
        <v>25</v>
      </c>
      <c r="C14" s="40">
        <v>4</v>
      </c>
      <c r="D14" s="41">
        <v>4</v>
      </c>
      <c r="E14" s="43">
        <v>-0.99</v>
      </c>
      <c r="F14" s="44">
        <v>1.17</v>
      </c>
      <c r="G14" s="45">
        <v>1.41</v>
      </c>
      <c r="H14" s="46">
        <v>1.08</v>
      </c>
      <c r="I14" s="46">
        <v>1.29</v>
      </c>
      <c r="J14" s="46">
        <v>1.2</v>
      </c>
      <c r="K14" s="42">
        <v>9</v>
      </c>
      <c r="P14" s="26"/>
      <c r="Q14" s="41">
        <v>25</v>
      </c>
      <c r="R14" s="40">
        <v>4</v>
      </c>
      <c r="S14" s="41">
        <v>4</v>
      </c>
      <c r="T14" s="43">
        <v>-1.02</v>
      </c>
      <c r="U14" s="44">
        <v>1.17</v>
      </c>
      <c r="V14" s="45">
        <v>1.39</v>
      </c>
      <c r="W14" s="46">
        <v>1.1000000000000001</v>
      </c>
      <c r="X14" s="46">
        <v>1.28</v>
      </c>
      <c r="Y14" s="46">
        <v>1.21</v>
      </c>
      <c r="Z14" s="42">
        <v>9</v>
      </c>
    </row>
    <row r="15" spans="1:26" ht="23.25" customHeight="1" x14ac:dyDescent="0.3">
      <c r="A15" s="30" t="s">
        <v>36</v>
      </c>
      <c r="B15" s="47">
        <v>4</v>
      </c>
      <c r="C15" s="32">
        <v>1</v>
      </c>
      <c r="D15" s="31">
        <v>1</v>
      </c>
      <c r="E15" s="33">
        <v>-0.98</v>
      </c>
      <c r="F15" s="34">
        <v>1.1399999999999999</v>
      </c>
      <c r="G15" s="35">
        <v>1.36</v>
      </c>
      <c r="H15" s="36">
        <v>1.06</v>
      </c>
      <c r="I15" s="36">
        <v>1.25</v>
      </c>
      <c r="J15" s="36">
        <v>1.17</v>
      </c>
      <c r="K15" s="37">
        <v>10</v>
      </c>
      <c r="P15" s="30" t="s">
        <v>36</v>
      </c>
      <c r="Q15" s="47">
        <v>4</v>
      </c>
      <c r="R15" s="32">
        <v>1</v>
      </c>
      <c r="S15" s="31">
        <v>1</v>
      </c>
      <c r="T15" s="43">
        <v>-1.02</v>
      </c>
      <c r="U15" s="44">
        <v>1.17</v>
      </c>
      <c r="V15" s="45">
        <v>1.41</v>
      </c>
      <c r="W15" s="46">
        <v>1.08</v>
      </c>
      <c r="X15" s="46">
        <v>1.29</v>
      </c>
      <c r="Y15" s="46">
        <v>1.2</v>
      </c>
      <c r="Z15" s="37">
        <v>10</v>
      </c>
    </row>
    <row r="16" spans="1:26" ht="12" customHeight="1" x14ac:dyDescent="0.25">
      <c r="A16" s="26"/>
      <c r="B16" s="41">
        <v>11</v>
      </c>
      <c r="C16" s="40">
        <v>2</v>
      </c>
      <c r="D16" s="41">
        <v>2</v>
      </c>
      <c r="E16" s="43">
        <v>-1.03</v>
      </c>
      <c r="F16" s="44">
        <v>1.19</v>
      </c>
      <c r="G16" s="45">
        <v>1.44</v>
      </c>
      <c r="H16" s="46">
        <v>1.1100000000000001</v>
      </c>
      <c r="I16" s="46">
        <v>1.32</v>
      </c>
      <c r="J16" s="46">
        <v>1.24</v>
      </c>
      <c r="K16" s="42">
        <v>11</v>
      </c>
      <c r="P16" s="26"/>
      <c r="Q16" s="41">
        <v>11</v>
      </c>
      <c r="R16" s="40">
        <v>2</v>
      </c>
      <c r="S16" s="41">
        <v>2</v>
      </c>
      <c r="T16" s="43">
        <v>-1.01</v>
      </c>
      <c r="U16" s="44">
        <v>1.17</v>
      </c>
      <c r="V16" s="45">
        <v>1.42</v>
      </c>
      <c r="W16" s="46">
        <v>1.0900000000000001</v>
      </c>
      <c r="X16" s="46">
        <v>1.3</v>
      </c>
      <c r="Y16" s="46">
        <v>1.22</v>
      </c>
      <c r="Z16" s="42">
        <v>11</v>
      </c>
    </row>
    <row r="17" spans="1:26" ht="12" customHeight="1" x14ac:dyDescent="0.25">
      <c r="A17" s="26"/>
      <c r="B17" s="41">
        <v>18</v>
      </c>
      <c r="C17" s="40">
        <v>3</v>
      </c>
      <c r="D17" s="41">
        <v>3</v>
      </c>
      <c r="E17" s="43">
        <v>-1.01</v>
      </c>
      <c r="F17" s="44">
        <v>1.17</v>
      </c>
      <c r="G17" s="45">
        <v>1.42</v>
      </c>
      <c r="H17" s="46">
        <v>1.0900000000000001</v>
      </c>
      <c r="I17" s="46">
        <v>1.3</v>
      </c>
      <c r="J17" s="46">
        <v>1.22</v>
      </c>
      <c r="K17" s="42">
        <v>12</v>
      </c>
      <c r="P17" s="26"/>
      <c r="Q17" s="41">
        <v>18</v>
      </c>
      <c r="R17" s="40">
        <v>3</v>
      </c>
      <c r="S17" s="41">
        <v>3</v>
      </c>
      <c r="T17" s="43">
        <v>-0.99</v>
      </c>
      <c r="U17" s="34">
        <v>1.1399999999999999</v>
      </c>
      <c r="V17" s="35">
        <v>1.36</v>
      </c>
      <c r="W17" s="36">
        <v>1.06</v>
      </c>
      <c r="X17" s="36">
        <v>1.25</v>
      </c>
      <c r="Y17" s="36">
        <v>1.17</v>
      </c>
      <c r="Z17" s="42">
        <v>12</v>
      </c>
    </row>
    <row r="18" spans="1:26" ht="12" customHeight="1" x14ac:dyDescent="0.25">
      <c r="A18" s="26"/>
      <c r="B18" s="41">
        <v>25</v>
      </c>
      <c r="C18" s="40">
        <v>4</v>
      </c>
      <c r="D18" s="41">
        <v>4</v>
      </c>
      <c r="E18" s="43">
        <v>-0.98</v>
      </c>
      <c r="F18" s="44">
        <v>1.1399999999999999</v>
      </c>
      <c r="G18" s="45">
        <v>1.33</v>
      </c>
      <c r="H18" s="46">
        <v>1.06</v>
      </c>
      <c r="I18" s="46">
        <v>1.24</v>
      </c>
      <c r="J18" s="46">
        <v>1.1599999999999999</v>
      </c>
      <c r="K18" s="42">
        <v>13</v>
      </c>
      <c r="P18" s="26"/>
      <c r="Q18" s="41">
        <v>25</v>
      </c>
      <c r="R18" s="40">
        <v>4</v>
      </c>
      <c r="S18" s="41">
        <v>4</v>
      </c>
      <c r="T18" s="33">
        <v>-0.98</v>
      </c>
      <c r="U18" s="44">
        <v>1.1399999999999999</v>
      </c>
      <c r="V18" s="45">
        <v>1.33</v>
      </c>
      <c r="W18" s="46">
        <v>1.06</v>
      </c>
      <c r="X18" s="46">
        <v>1.24</v>
      </c>
      <c r="Y18" s="46">
        <v>1.1599999999999999</v>
      </c>
      <c r="Z18" s="42">
        <v>13</v>
      </c>
    </row>
    <row r="19" spans="1:26" ht="23.25" customHeight="1" x14ac:dyDescent="0.3">
      <c r="A19" s="30" t="s">
        <v>37</v>
      </c>
      <c r="B19" s="47">
        <v>1</v>
      </c>
      <c r="C19" s="32">
        <v>1</v>
      </c>
      <c r="D19" s="31">
        <v>1</v>
      </c>
      <c r="E19" s="33">
        <v>-0.97</v>
      </c>
      <c r="F19" s="34">
        <v>1.1299999999999999</v>
      </c>
      <c r="G19" s="35">
        <v>1.32</v>
      </c>
      <c r="H19" s="36">
        <v>1.05</v>
      </c>
      <c r="I19" s="36">
        <v>1.23</v>
      </c>
      <c r="J19" s="36">
        <v>1.1499999999999999</v>
      </c>
      <c r="K19" s="37">
        <v>14</v>
      </c>
      <c r="P19" s="30" t="s">
        <v>37</v>
      </c>
      <c r="Q19" s="47">
        <v>1</v>
      </c>
      <c r="R19" s="32">
        <v>1</v>
      </c>
      <c r="S19" s="31">
        <v>1</v>
      </c>
      <c r="T19" s="43">
        <v>-0.98</v>
      </c>
      <c r="U19" s="44">
        <v>1.1399999999999999</v>
      </c>
      <c r="V19" s="45">
        <v>1.34</v>
      </c>
      <c r="W19" s="46">
        <v>1.06</v>
      </c>
      <c r="X19" s="46">
        <v>1.24</v>
      </c>
      <c r="Y19" s="46">
        <v>1.1599999999999999</v>
      </c>
      <c r="Z19" s="37">
        <v>14</v>
      </c>
    </row>
    <row r="20" spans="1:26" ht="12" customHeight="1" x14ac:dyDescent="0.25">
      <c r="A20" s="26"/>
      <c r="B20" s="39">
        <v>8</v>
      </c>
      <c r="C20" s="40">
        <v>2</v>
      </c>
      <c r="D20" s="41">
        <v>2</v>
      </c>
      <c r="E20" s="43">
        <v>-0.94</v>
      </c>
      <c r="F20" s="44">
        <v>1.0900000000000001</v>
      </c>
      <c r="G20" s="45">
        <v>1.27</v>
      </c>
      <c r="H20" s="46">
        <v>1.02</v>
      </c>
      <c r="I20" s="46">
        <v>1.18</v>
      </c>
      <c r="J20" s="46">
        <v>1.1100000000000001</v>
      </c>
      <c r="K20" s="42">
        <v>15</v>
      </c>
      <c r="P20" s="26"/>
      <c r="Q20" s="39">
        <v>8</v>
      </c>
      <c r="R20" s="40">
        <v>2</v>
      </c>
      <c r="S20" s="41">
        <v>2</v>
      </c>
      <c r="T20" s="43">
        <v>-0.98</v>
      </c>
      <c r="U20" s="34">
        <v>1.1299999999999999</v>
      </c>
      <c r="V20" s="35">
        <v>1.32</v>
      </c>
      <c r="W20" s="36">
        <v>1.05</v>
      </c>
      <c r="X20" s="36">
        <v>1.23</v>
      </c>
      <c r="Y20" s="36">
        <v>1.1499999999999999</v>
      </c>
      <c r="Z20" s="42">
        <v>15</v>
      </c>
    </row>
    <row r="21" spans="1:26" ht="12" customHeight="1" x14ac:dyDescent="0.25">
      <c r="A21" s="26"/>
      <c r="B21" s="41">
        <v>15</v>
      </c>
      <c r="C21" s="40">
        <v>3</v>
      </c>
      <c r="D21" s="41">
        <v>3</v>
      </c>
      <c r="E21" s="43">
        <v>-0.94</v>
      </c>
      <c r="F21" s="44">
        <v>1.05</v>
      </c>
      <c r="G21" s="45">
        <v>1.17</v>
      </c>
      <c r="H21" s="46">
        <v>1</v>
      </c>
      <c r="I21" s="46">
        <v>1.1100000000000001</v>
      </c>
      <c r="J21" s="46">
        <v>1.06</v>
      </c>
      <c r="K21" s="42">
        <v>16</v>
      </c>
      <c r="P21" s="26"/>
      <c r="Q21" s="41">
        <v>15</v>
      </c>
      <c r="R21" s="40">
        <v>3</v>
      </c>
      <c r="S21" s="41">
        <v>3</v>
      </c>
      <c r="T21" s="33">
        <v>-0.97</v>
      </c>
      <c r="U21" s="34">
        <v>1.1100000000000001</v>
      </c>
      <c r="V21" s="35">
        <v>1.27</v>
      </c>
      <c r="W21" s="36">
        <v>1.03</v>
      </c>
      <c r="X21" s="36">
        <v>1.19</v>
      </c>
      <c r="Y21" s="36">
        <v>1.1100000000000001</v>
      </c>
      <c r="Z21" s="42">
        <v>16</v>
      </c>
    </row>
    <row r="22" spans="1:26" ht="12" customHeight="1" x14ac:dyDescent="0.25">
      <c r="A22" s="26"/>
      <c r="B22" s="41">
        <v>22</v>
      </c>
      <c r="C22" s="40">
        <v>4</v>
      </c>
      <c r="D22" s="41">
        <v>4</v>
      </c>
      <c r="E22" s="43">
        <v>-0.94</v>
      </c>
      <c r="F22" s="44">
        <v>1.07</v>
      </c>
      <c r="G22" s="45">
        <v>1.19</v>
      </c>
      <c r="H22" s="46">
        <v>1.01</v>
      </c>
      <c r="I22" s="46">
        <v>1.1299999999999999</v>
      </c>
      <c r="J22" s="46">
        <v>1.07</v>
      </c>
      <c r="K22" s="42">
        <v>17</v>
      </c>
      <c r="P22" s="26"/>
      <c r="Q22" s="41">
        <v>22</v>
      </c>
      <c r="R22" s="40">
        <v>4</v>
      </c>
      <c r="S22" s="41">
        <v>4</v>
      </c>
      <c r="T22" s="33">
        <v>-0.95</v>
      </c>
      <c r="U22" s="44">
        <v>1.1100000000000001</v>
      </c>
      <c r="V22" s="45">
        <v>1.32</v>
      </c>
      <c r="W22" s="46">
        <v>1.07</v>
      </c>
      <c r="X22" s="46">
        <v>1.22</v>
      </c>
      <c r="Y22" s="46">
        <v>1.17</v>
      </c>
      <c r="Z22" s="42">
        <v>17</v>
      </c>
    </row>
    <row r="23" spans="1:26" ht="12" customHeight="1" x14ac:dyDescent="0.25">
      <c r="A23" s="26"/>
      <c r="B23" s="41">
        <v>29</v>
      </c>
      <c r="C23" s="40">
        <v>5</v>
      </c>
      <c r="D23" s="41">
        <v>5</v>
      </c>
      <c r="E23" s="43">
        <v>-0.91</v>
      </c>
      <c r="F23" s="44">
        <v>1.04</v>
      </c>
      <c r="G23" s="45">
        <v>1.1599999999999999</v>
      </c>
      <c r="H23" s="46">
        <v>0.98</v>
      </c>
      <c r="I23" s="46">
        <v>1.1000000000000001</v>
      </c>
      <c r="J23" s="46">
        <v>1.04</v>
      </c>
      <c r="K23" s="42">
        <v>18</v>
      </c>
      <c r="P23" s="26"/>
      <c r="Q23" s="41">
        <v>29</v>
      </c>
      <c r="R23" s="40">
        <v>5</v>
      </c>
      <c r="S23" s="41">
        <v>5</v>
      </c>
      <c r="T23" s="43">
        <v>-0.94</v>
      </c>
      <c r="U23" s="44">
        <v>1.0900000000000001</v>
      </c>
      <c r="V23" s="45">
        <v>1.27</v>
      </c>
      <c r="W23" s="46">
        <v>1.02</v>
      </c>
      <c r="X23" s="46">
        <v>1.18</v>
      </c>
      <c r="Y23" s="46">
        <v>1.1100000000000001</v>
      </c>
      <c r="Z23" s="42">
        <v>18</v>
      </c>
    </row>
    <row r="24" spans="1:26" ht="23.25" customHeight="1" x14ac:dyDescent="0.3">
      <c r="A24" s="30" t="s">
        <v>38</v>
      </c>
      <c r="B24" s="47">
        <v>6</v>
      </c>
      <c r="C24" s="32">
        <v>1</v>
      </c>
      <c r="D24" s="31">
        <v>1</v>
      </c>
      <c r="E24" s="33">
        <v>-0.89</v>
      </c>
      <c r="F24" s="34">
        <v>0.99</v>
      </c>
      <c r="G24" s="35">
        <v>1.06</v>
      </c>
      <c r="H24" s="36">
        <v>0.94</v>
      </c>
      <c r="I24" s="36">
        <v>1.03</v>
      </c>
      <c r="J24" s="36">
        <v>0.98</v>
      </c>
      <c r="K24" s="37">
        <v>19</v>
      </c>
      <c r="P24" s="30" t="s">
        <v>38</v>
      </c>
      <c r="Q24" s="47">
        <v>6</v>
      </c>
      <c r="R24" s="32">
        <v>1</v>
      </c>
      <c r="S24" s="31">
        <v>1</v>
      </c>
      <c r="T24" s="43">
        <v>-0.94</v>
      </c>
      <c r="U24" s="44">
        <v>1.07</v>
      </c>
      <c r="V24" s="45">
        <v>1.19</v>
      </c>
      <c r="W24" s="46">
        <v>1.01</v>
      </c>
      <c r="X24" s="46">
        <v>1.1299999999999999</v>
      </c>
      <c r="Y24" s="46">
        <v>1.07</v>
      </c>
      <c r="Z24" s="37">
        <v>19</v>
      </c>
    </row>
    <row r="25" spans="1:26" ht="12" customHeight="1" x14ac:dyDescent="0.25">
      <c r="A25" s="26"/>
      <c r="B25" s="41">
        <v>13</v>
      </c>
      <c r="C25" s="40">
        <v>2</v>
      </c>
      <c r="D25" s="41">
        <v>2</v>
      </c>
      <c r="E25" s="43">
        <v>-0.88</v>
      </c>
      <c r="F25" s="44">
        <v>0.97</v>
      </c>
      <c r="G25" s="45">
        <v>1</v>
      </c>
      <c r="H25" s="46">
        <v>0.93</v>
      </c>
      <c r="I25" s="46">
        <v>0.99</v>
      </c>
      <c r="J25" s="46">
        <v>0.94</v>
      </c>
      <c r="K25" s="42">
        <v>20</v>
      </c>
      <c r="P25" s="26"/>
      <c r="Q25" s="41">
        <v>13</v>
      </c>
      <c r="R25" s="40">
        <v>2</v>
      </c>
      <c r="S25" s="41">
        <v>2</v>
      </c>
      <c r="T25" s="43">
        <v>-0.94</v>
      </c>
      <c r="U25" s="44">
        <v>1.07</v>
      </c>
      <c r="V25" s="45">
        <v>1.28</v>
      </c>
      <c r="W25" s="46">
        <v>1.01</v>
      </c>
      <c r="X25" s="46">
        <v>1.18</v>
      </c>
      <c r="Y25" s="46">
        <v>1.1100000000000001</v>
      </c>
      <c r="Z25" s="42">
        <v>20</v>
      </c>
    </row>
    <row r="26" spans="1:26" ht="12" customHeight="1" x14ac:dyDescent="0.25">
      <c r="A26" s="26"/>
      <c r="B26" s="41">
        <v>20</v>
      </c>
      <c r="C26" s="40">
        <v>3</v>
      </c>
      <c r="D26" s="41">
        <v>3</v>
      </c>
      <c r="E26" s="43">
        <v>-0.88</v>
      </c>
      <c r="F26" s="44">
        <v>0.93</v>
      </c>
      <c r="G26" s="45">
        <v>0.94</v>
      </c>
      <c r="H26" s="46">
        <v>0.91</v>
      </c>
      <c r="I26" s="46">
        <v>0.94</v>
      </c>
      <c r="J26" s="46">
        <v>0.91</v>
      </c>
      <c r="K26" s="42">
        <v>21</v>
      </c>
      <c r="P26" s="26"/>
      <c r="Q26" s="41">
        <v>20</v>
      </c>
      <c r="R26" s="40">
        <v>3</v>
      </c>
      <c r="S26" s="41">
        <v>3</v>
      </c>
      <c r="T26" s="43">
        <v>-0.94</v>
      </c>
      <c r="U26" s="44">
        <v>1.05</v>
      </c>
      <c r="V26" s="45">
        <v>1.17</v>
      </c>
      <c r="W26" s="46">
        <v>1</v>
      </c>
      <c r="X26" s="46">
        <v>1.1100000000000001</v>
      </c>
      <c r="Y26" s="46">
        <v>1.06</v>
      </c>
      <c r="Z26" s="42">
        <v>21</v>
      </c>
    </row>
    <row r="27" spans="1:26" ht="12" customHeight="1" x14ac:dyDescent="0.25">
      <c r="A27" s="26"/>
      <c r="B27" s="41">
        <v>27</v>
      </c>
      <c r="C27" s="40">
        <v>4</v>
      </c>
      <c r="D27" s="41">
        <v>4</v>
      </c>
      <c r="E27" s="43">
        <v>-0.86</v>
      </c>
      <c r="F27" s="44">
        <v>0.93</v>
      </c>
      <c r="G27" s="45">
        <v>0.94</v>
      </c>
      <c r="H27" s="46">
        <v>0.9</v>
      </c>
      <c r="I27" s="46">
        <v>0.94</v>
      </c>
      <c r="J27" s="46">
        <v>0.9</v>
      </c>
      <c r="K27" s="42">
        <v>22</v>
      </c>
      <c r="P27" s="26"/>
      <c r="Q27" s="41">
        <v>27</v>
      </c>
      <c r="R27" s="40">
        <v>4</v>
      </c>
      <c r="S27" s="41">
        <v>4</v>
      </c>
      <c r="T27" s="43">
        <v>-0.94</v>
      </c>
      <c r="U27" s="44">
        <v>1.05</v>
      </c>
      <c r="V27" s="45">
        <v>1.23</v>
      </c>
      <c r="W27" s="46">
        <v>1</v>
      </c>
      <c r="X27" s="46">
        <v>1.1399999999999999</v>
      </c>
      <c r="Y27" s="46">
        <v>1.0900000000000001</v>
      </c>
      <c r="Z27" s="42">
        <v>22</v>
      </c>
    </row>
    <row r="28" spans="1:26" ht="23.25" customHeight="1" x14ac:dyDescent="0.3">
      <c r="A28" s="30" t="s">
        <v>39</v>
      </c>
      <c r="B28" s="47">
        <v>3</v>
      </c>
      <c r="C28" s="32">
        <v>1</v>
      </c>
      <c r="D28" s="31">
        <v>1</v>
      </c>
      <c r="E28" s="33">
        <v>-0.88</v>
      </c>
      <c r="F28" s="34">
        <v>0.93</v>
      </c>
      <c r="G28" s="35">
        <v>0.95</v>
      </c>
      <c r="H28" s="36">
        <v>0.91</v>
      </c>
      <c r="I28" s="36">
        <v>0.94</v>
      </c>
      <c r="J28" s="36">
        <v>0.92</v>
      </c>
      <c r="K28" s="37">
        <v>23</v>
      </c>
      <c r="P28" s="30" t="s">
        <v>39</v>
      </c>
      <c r="Q28" s="47">
        <v>3</v>
      </c>
      <c r="R28" s="32">
        <v>1</v>
      </c>
      <c r="S28" s="31">
        <v>1</v>
      </c>
      <c r="T28" s="43">
        <v>-0.93</v>
      </c>
      <c r="U28" s="44">
        <v>1.04</v>
      </c>
      <c r="V28" s="45">
        <v>1.1599999999999999</v>
      </c>
      <c r="W28" s="46">
        <v>0.98</v>
      </c>
      <c r="X28" s="46">
        <v>1.1000000000000001</v>
      </c>
      <c r="Y28" s="46">
        <v>1.04</v>
      </c>
      <c r="Z28" s="37">
        <v>23</v>
      </c>
    </row>
    <row r="29" spans="1:26" ht="12" customHeight="1" x14ac:dyDescent="0.25">
      <c r="A29" s="26"/>
      <c r="B29" s="41">
        <v>10</v>
      </c>
      <c r="C29" s="40">
        <v>2</v>
      </c>
      <c r="D29" s="41">
        <v>2</v>
      </c>
      <c r="E29" s="43">
        <v>-0.86</v>
      </c>
      <c r="F29" s="44">
        <v>0.9</v>
      </c>
      <c r="G29" s="45">
        <v>0.87</v>
      </c>
      <c r="H29" s="46">
        <v>0.88</v>
      </c>
      <c r="I29" s="46">
        <v>0.89</v>
      </c>
      <c r="J29" s="46">
        <v>0.87</v>
      </c>
      <c r="K29" s="42">
        <v>24</v>
      </c>
      <c r="P29" s="26"/>
      <c r="Q29" s="41">
        <v>10</v>
      </c>
      <c r="R29" s="40">
        <v>2</v>
      </c>
      <c r="S29" s="41">
        <v>2</v>
      </c>
      <c r="T29" s="43">
        <v>-0.92</v>
      </c>
      <c r="U29" s="44">
        <v>1.03</v>
      </c>
      <c r="V29" s="45">
        <v>1.1599999999999999</v>
      </c>
      <c r="W29" s="46">
        <v>0.98</v>
      </c>
      <c r="X29" s="46">
        <v>1.1000000000000001</v>
      </c>
      <c r="Y29" s="46">
        <v>1.04</v>
      </c>
      <c r="Z29" s="42">
        <v>24</v>
      </c>
    </row>
    <row r="30" spans="1:26" ht="12" customHeight="1" x14ac:dyDescent="0.25">
      <c r="A30" s="26"/>
      <c r="B30" s="41">
        <v>17</v>
      </c>
      <c r="C30" s="40">
        <v>3</v>
      </c>
      <c r="D30" s="41">
        <v>3</v>
      </c>
      <c r="E30" s="43">
        <v>-0.86</v>
      </c>
      <c r="F30" s="44">
        <v>0.88</v>
      </c>
      <c r="G30" s="45">
        <v>0.83</v>
      </c>
      <c r="H30" s="46">
        <v>0.87</v>
      </c>
      <c r="I30" s="46">
        <v>0.86</v>
      </c>
      <c r="J30" s="46">
        <v>0.85</v>
      </c>
      <c r="K30" s="42">
        <v>25</v>
      </c>
      <c r="P30" s="26"/>
      <c r="Q30" s="41">
        <v>17</v>
      </c>
      <c r="R30" s="40">
        <v>3</v>
      </c>
      <c r="S30" s="41">
        <v>3</v>
      </c>
      <c r="T30" s="43">
        <v>-0.92</v>
      </c>
      <c r="U30" s="44">
        <v>1.03</v>
      </c>
      <c r="V30" s="45">
        <v>1.19</v>
      </c>
      <c r="W30" s="46">
        <v>0.98</v>
      </c>
      <c r="X30" s="46">
        <v>1.1100000000000001</v>
      </c>
      <c r="Y30" s="46">
        <v>1.06</v>
      </c>
      <c r="Z30" s="42">
        <v>25</v>
      </c>
    </row>
    <row r="31" spans="1:26" ht="12" customHeight="1" x14ac:dyDescent="0.25">
      <c r="A31" s="26"/>
      <c r="B31" s="41">
        <v>24</v>
      </c>
      <c r="C31" s="40">
        <v>4</v>
      </c>
      <c r="D31" s="41">
        <v>4</v>
      </c>
      <c r="E31" s="43">
        <v>-0.86</v>
      </c>
      <c r="F31" s="44">
        <v>0.85</v>
      </c>
      <c r="G31" s="45">
        <v>0.77</v>
      </c>
      <c r="H31" s="46">
        <v>0.86</v>
      </c>
      <c r="I31" s="46">
        <v>0.81</v>
      </c>
      <c r="J31" s="46">
        <v>0.82</v>
      </c>
      <c r="K31" s="42">
        <v>26</v>
      </c>
      <c r="P31" s="26"/>
      <c r="Q31" s="41">
        <v>24</v>
      </c>
      <c r="R31" s="40">
        <v>4</v>
      </c>
      <c r="S31" s="41">
        <v>4</v>
      </c>
      <c r="T31" s="33">
        <v>-0.92</v>
      </c>
      <c r="U31" s="34">
        <v>1.01</v>
      </c>
      <c r="V31" s="35">
        <v>1.1499999999999999</v>
      </c>
      <c r="W31" s="36">
        <v>0.97</v>
      </c>
      <c r="X31" s="36">
        <v>1.08</v>
      </c>
      <c r="Y31" s="36">
        <v>1.04</v>
      </c>
      <c r="Z31" s="42">
        <v>26</v>
      </c>
    </row>
    <row r="32" spans="1:26" ht="23.25" customHeight="1" x14ac:dyDescent="0.3">
      <c r="A32" s="30" t="s">
        <v>40</v>
      </c>
      <c r="B32" s="47">
        <v>1</v>
      </c>
      <c r="C32" s="32">
        <v>1</v>
      </c>
      <c r="D32" s="31">
        <v>1</v>
      </c>
      <c r="E32" s="33">
        <v>-0.85</v>
      </c>
      <c r="F32" s="34">
        <v>0.8</v>
      </c>
      <c r="G32" s="35">
        <v>0.7</v>
      </c>
      <c r="H32" s="36">
        <v>0.83</v>
      </c>
      <c r="I32" s="36">
        <v>0.75</v>
      </c>
      <c r="J32" s="36">
        <v>0.78</v>
      </c>
      <c r="K32" s="37">
        <v>27</v>
      </c>
      <c r="P32" s="30" t="s">
        <v>40</v>
      </c>
      <c r="Q32" s="47">
        <v>1</v>
      </c>
      <c r="R32" s="32">
        <v>1</v>
      </c>
      <c r="S32" s="31">
        <v>1</v>
      </c>
      <c r="T32" s="43">
        <v>-0.92</v>
      </c>
      <c r="U32" s="34">
        <v>0.99</v>
      </c>
      <c r="V32" s="35">
        <v>1.06</v>
      </c>
      <c r="W32" s="36">
        <v>0.94</v>
      </c>
      <c r="X32" s="36">
        <v>1.03</v>
      </c>
      <c r="Y32" s="36">
        <v>0.98</v>
      </c>
      <c r="Z32" s="37">
        <v>27</v>
      </c>
    </row>
    <row r="33" spans="1:26" ht="12" customHeight="1" x14ac:dyDescent="0.25">
      <c r="A33" s="26"/>
      <c r="B33" s="39">
        <v>8</v>
      </c>
      <c r="C33" s="40">
        <v>2</v>
      </c>
      <c r="D33" s="41">
        <v>2</v>
      </c>
      <c r="E33" s="43">
        <v>-0.85</v>
      </c>
      <c r="F33" s="44">
        <v>0.82</v>
      </c>
      <c r="G33" s="45">
        <v>0.73</v>
      </c>
      <c r="H33" s="46">
        <v>0.84</v>
      </c>
      <c r="I33" s="46">
        <v>0.78</v>
      </c>
      <c r="J33" s="46">
        <v>0.79</v>
      </c>
      <c r="K33" s="42">
        <v>28</v>
      </c>
      <c r="P33" s="26"/>
      <c r="Q33" s="39">
        <v>8</v>
      </c>
      <c r="R33" s="40">
        <v>2</v>
      </c>
      <c r="S33" s="41">
        <v>2</v>
      </c>
      <c r="T33" s="43">
        <v>-0.91</v>
      </c>
      <c r="U33" s="44">
        <v>0.99</v>
      </c>
      <c r="V33" s="45">
        <v>1.1100000000000001</v>
      </c>
      <c r="W33" s="46">
        <v>0.96</v>
      </c>
      <c r="X33" s="46">
        <v>1.05</v>
      </c>
      <c r="Y33" s="46">
        <v>1.02</v>
      </c>
      <c r="Z33" s="42">
        <v>28</v>
      </c>
    </row>
    <row r="34" spans="1:26" ht="12" customHeight="1" x14ac:dyDescent="0.25">
      <c r="A34" s="26"/>
      <c r="B34" s="41">
        <v>15</v>
      </c>
      <c r="C34" s="40">
        <v>3</v>
      </c>
      <c r="D34" s="41">
        <v>3</v>
      </c>
      <c r="E34" s="43">
        <v>-0.85</v>
      </c>
      <c r="F34" s="44">
        <v>0.81</v>
      </c>
      <c r="G34" s="45">
        <v>0.71</v>
      </c>
      <c r="H34" s="46">
        <v>0.83</v>
      </c>
      <c r="I34" s="46">
        <v>0.76</v>
      </c>
      <c r="J34" s="46">
        <v>0.78</v>
      </c>
      <c r="K34" s="42">
        <v>29</v>
      </c>
      <c r="P34" s="26"/>
      <c r="Q34" s="41">
        <v>15</v>
      </c>
      <c r="R34" s="40">
        <v>3</v>
      </c>
      <c r="S34" s="41">
        <v>3</v>
      </c>
      <c r="T34" s="33">
        <v>-0.89</v>
      </c>
      <c r="U34" s="44">
        <v>0.99</v>
      </c>
      <c r="V34" s="45">
        <v>1.19</v>
      </c>
      <c r="W34" s="46">
        <v>0.96</v>
      </c>
      <c r="X34" s="46">
        <v>1.0900000000000001</v>
      </c>
      <c r="Y34" s="46">
        <v>1.06</v>
      </c>
      <c r="Z34" s="42">
        <v>29</v>
      </c>
    </row>
    <row r="35" spans="1:26" ht="12" customHeight="1" x14ac:dyDescent="0.25">
      <c r="A35" s="26"/>
      <c r="B35" s="41">
        <v>22</v>
      </c>
      <c r="C35" s="40">
        <v>4</v>
      </c>
      <c r="D35" s="41">
        <v>4</v>
      </c>
      <c r="E35" s="43">
        <v>-0.85</v>
      </c>
      <c r="F35" s="44">
        <v>0.81</v>
      </c>
      <c r="G35" s="45">
        <v>0.68</v>
      </c>
      <c r="H35" s="46">
        <v>0.83</v>
      </c>
      <c r="I35" s="46">
        <v>0.75</v>
      </c>
      <c r="J35" s="46">
        <v>0.77</v>
      </c>
      <c r="K35" s="42">
        <v>30</v>
      </c>
      <c r="P35" s="26"/>
      <c r="Q35" s="41">
        <v>22</v>
      </c>
      <c r="R35" s="40">
        <v>4</v>
      </c>
      <c r="S35" s="41">
        <v>4</v>
      </c>
      <c r="T35" s="43">
        <v>-0.89</v>
      </c>
      <c r="U35" s="44">
        <v>0.97</v>
      </c>
      <c r="V35" s="45">
        <v>1</v>
      </c>
      <c r="W35" s="46">
        <v>0.93</v>
      </c>
      <c r="X35" s="46">
        <v>0.99</v>
      </c>
      <c r="Y35" s="46">
        <v>0.94</v>
      </c>
      <c r="Z35" s="42">
        <v>30</v>
      </c>
    </row>
    <row r="36" spans="1:26" ht="12" customHeight="1" x14ac:dyDescent="0.25">
      <c r="A36" s="26"/>
      <c r="B36" s="41">
        <v>29</v>
      </c>
      <c r="C36" s="40">
        <v>5</v>
      </c>
      <c r="D36" s="41">
        <v>5</v>
      </c>
      <c r="E36" s="43">
        <v>-0.85</v>
      </c>
      <c r="F36" s="44">
        <v>0.79</v>
      </c>
      <c r="G36" s="45">
        <v>0.66</v>
      </c>
      <c r="H36" s="46">
        <v>0.82</v>
      </c>
      <c r="I36" s="46">
        <v>0.73</v>
      </c>
      <c r="J36" s="46">
        <v>0.76</v>
      </c>
      <c r="K36" s="42">
        <v>31</v>
      </c>
      <c r="P36" s="26"/>
      <c r="Q36" s="41">
        <v>29</v>
      </c>
      <c r="R36" s="40">
        <v>5</v>
      </c>
      <c r="S36" s="41">
        <v>5</v>
      </c>
      <c r="T36" s="43">
        <v>-0.88</v>
      </c>
      <c r="U36" s="44">
        <v>0.93</v>
      </c>
      <c r="V36" s="45">
        <v>0.94</v>
      </c>
      <c r="W36" s="46">
        <v>0.91</v>
      </c>
      <c r="X36" s="46">
        <v>0.94</v>
      </c>
      <c r="Y36" s="46">
        <v>0.91</v>
      </c>
      <c r="Z36" s="42">
        <v>31</v>
      </c>
    </row>
    <row r="37" spans="1:26" ht="23.25" customHeight="1" x14ac:dyDescent="0.3">
      <c r="A37" s="30" t="s">
        <v>41</v>
      </c>
      <c r="B37" s="47">
        <v>5</v>
      </c>
      <c r="C37" s="32">
        <v>1</v>
      </c>
      <c r="D37" s="31">
        <v>1</v>
      </c>
      <c r="E37" s="33">
        <v>-0.86</v>
      </c>
      <c r="F37" s="34">
        <v>0.79</v>
      </c>
      <c r="G37" s="35">
        <v>0.65</v>
      </c>
      <c r="H37" s="36">
        <v>0.83</v>
      </c>
      <c r="I37" s="36">
        <v>0.72</v>
      </c>
      <c r="J37" s="36">
        <v>0.76</v>
      </c>
      <c r="K37" s="37">
        <v>32</v>
      </c>
      <c r="P37" s="30" t="s">
        <v>41</v>
      </c>
      <c r="Q37" s="47">
        <v>5</v>
      </c>
      <c r="R37" s="32">
        <v>1</v>
      </c>
      <c r="S37" s="31">
        <v>1</v>
      </c>
      <c r="T37" s="43">
        <v>-0.88</v>
      </c>
      <c r="U37" s="44">
        <v>0.93</v>
      </c>
      <c r="V37" s="45">
        <v>0.94</v>
      </c>
      <c r="W37" s="46">
        <v>0.9</v>
      </c>
      <c r="X37" s="46">
        <v>0.94</v>
      </c>
      <c r="Y37" s="46">
        <v>0.9</v>
      </c>
      <c r="Z37" s="37">
        <v>32</v>
      </c>
    </row>
    <row r="38" spans="1:26" ht="12" customHeight="1" x14ac:dyDescent="0.25">
      <c r="A38" s="26"/>
      <c r="B38" s="41">
        <v>12</v>
      </c>
      <c r="C38" s="40">
        <v>2</v>
      </c>
      <c r="D38" s="41">
        <v>2</v>
      </c>
      <c r="E38" s="43">
        <v>-0.85</v>
      </c>
      <c r="F38" s="44">
        <v>0.79</v>
      </c>
      <c r="G38" s="45">
        <v>0.68</v>
      </c>
      <c r="H38" s="46">
        <v>0.82</v>
      </c>
      <c r="I38" s="46">
        <v>0.74</v>
      </c>
      <c r="J38" s="46">
        <v>0.77</v>
      </c>
      <c r="K38" s="42">
        <v>33</v>
      </c>
      <c r="P38" s="26"/>
      <c r="Q38" s="41">
        <v>12</v>
      </c>
      <c r="R38" s="40">
        <v>2</v>
      </c>
      <c r="S38" s="41">
        <v>2</v>
      </c>
      <c r="T38" s="33">
        <v>-0.88</v>
      </c>
      <c r="U38" s="34">
        <v>0.93</v>
      </c>
      <c r="V38" s="35">
        <v>0.95</v>
      </c>
      <c r="W38" s="36">
        <v>0.91</v>
      </c>
      <c r="X38" s="36">
        <v>0.94</v>
      </c>
      <c r="Y38" s="36">
        <v>0.92</v>
      </c>
      <c r="Z38" s="42">
        <v>33</v>
      </c>
    </row>
    <row r="39" spans="1:26" ht="12" customHeight="1" x14ac:dyDescent="0.25">
      <c r="A39" s="26"/>
      <c r="B39" s="41">
        <v>19</v>
      </c>
      <c r="C39" s="40">
        <v>3</v>
      </c>
      <c r="D39" s="41">
        <v>3</v>
      </c>
      <c r="E39" s="43">
        <v>-0.85</v>
      </c>
      <c r="F39" s="44">
        <v>0.8</v>
      </c>
      <c r="G39" s="45">
        <v>0.7</v>
      </c>
      <c r="H39" s="46">
        <v>0.83</v>
      </c>
      <c r="I39" s="46">
        <v>0.75</v>
      </c>
      <c r="J39" s="46">
        <v>0.78</v>
      </c>
      <c r="K39" s="42">
        <v>34</v>
      </c>
      <c r="P39" s="26"/>
      <c r="Q39" s="41">
        <v>19</v>
      </c>
      <c r="R39" s="40">
        <v>3</v>
      </c>
      <c r="S39" s="41">
        <v>3</v>
      </c>
      <c r="T39" s="43">
        <v>-0.88</v>
      </c>
      <c r="U39" s="44">
        <v>0.93</v>
      </c>
      <c r="V39" s="45">
        <v>0.99</v>
      </c>
      <c r="W39" s="46">
        <v>0.91</v>
      </c>
      <c r="X39" s="46">
        <v>0.96</v>
      </c>
      <c r="Y39" s="46">
        <v>0.94</v>
      </c>
      <c r="Z39" s="42">
        <v>34</v>
      </c>
    </row>
    <row r="40" spans="1:26" ht="12" customHeight="1" x14ac:dyDescent="0.25">
      <c r="A40" s="26"/>
      <c r="B40" s="41">
        <v>26</v>
      </c>
      <c r="C40" s="40">
        <v>4</v>
      </c>
      <c r="D40" s="41">
        <v>4</v>
      </c>
      <c r="E40" s="43">
        <v>-0.86</v>
      </c>
      <c r="F40" s="44">
        <v>0.84</v>
      </c>
      <c r="G40" s="45">
        <v>0.78</v>
      </c>
      <c r="H40" s="46">
        <v>0.85</v>
      </c>
      <c r="I40" s="46">
        <v>0.81</v>
      </c>
      <c r="J40" s="46">
        <v>0.82</v>
      </c>
      <c r="K40" s="42">
        <v>35</v>
      </c>
      <c r="P40" s="26"/>
      <c r="Q40" s="41">
        <v>26</v>
      </c>
      <c r="R40" s="40">
        <v>4</v>
      </c>
      <c r="S40" s="41">
        <v>4</v>
      </c>
      <c r="T40" s="43">
        <v>-0.88</v>
      </c>
      <c r="U40" s="44">
        <v>0.9</v>
      </c>
      <c r="V40" s="45">
        <v>0.87</v>
      </c>
      <c r="W40" s="46">
        <v>0.88</v>
      </c>
      <c r="X40" s="46">
        <v>0.89</v>
      </c>
      <c r="Y40" s="46">
        <v>0.87</v>
      </c>
      <c r="Z40" s="42">
        <v>35</v>
      </c>
    </row>
    <row r="41" spans="1:26" ht="23.25" customHeight="1" x14ac:dyDescent="0.3">
      <c r="A41" s="30" t="s">
        <v>42</v>
      </c>
      <c r="B41" s="47">
        <v>2</v>
      </c>
      <c r="C41" s="32">
        <v>1</v>
      </c>
      <c r="D41" s="31">
        <v>1</v>
      </c>
      <c r="E41" s="33">
        <v>-0.86</v>
      </c>
      <c r="F41" s="34">
        <v>0.88</v>
      </c>
      <c r="G41" s="35">
        <v>0.86</v>
      </c>
      <c r="H41" s="36">
        <v>0.87</v>
      </c>
      <c r="I41" s="36">
        <v>0.87</v>
      </c>
      <c r="J41" s="36">
        <v>0.86</v>
      </c>
      <c r="K41" s="37">
        <v>36</v>
      </c>
      <c r="P41" s="30" t="s">
        <v>42</v>
      </c>
      <c r="Q41" s="47">
        <v>2</v>
      </c>
      <c r="R41" s="32">
        <v>1</v>
      </c>
      <c r="S41" s="31">
        <v>1</v>
      </c>
      <c r="T41" s="43">
        <v>-0.88</v>
      </c>
      <c r="U41" s="44">
        <v>0.9</v>
      </c>
      <c r="V41" s="45">
        <v>0.91</v>
      </c>
      <c r="W41" s="46">
        <v>0.89</v>
      </c>
      <c r="X41" s="46">
        <v>0.91</v>
      </c>
      <c r="Y41" s="46">
        <v>0.9</v>
      </c>
      <c r="Z41" s="37">
        <v>36</v>
      </c>
    </row>
    <row r="42" spans="1:26" ht="12" customHeight="1" x14ac:dyDescent="0.25">
      <c r="A42" s="26"/>
      <c r="B42" s="39">
        <v>9</v>
      </c>
      <c r="C42" s="40">
        <v>2</v>
      </c>
      <c r="D42" s="41">
        <v>2</v>
      </c>
      <c r="E42" s="43">
        <v>-0.87</v>
      </c>
      <c r="F42" s="44">
        <v>0.89</v>
      </c>
      <c r="G42" s="45">
        <v>0.87</v>
      </c>
      <c r="H42" s="46">
        <v>0.88</v>
      </c>
      <c r="I42" s="46">
        <v>0.88</v>
      </c>
      <c r="J42" s="46">
        <v>0.87</v>
      </c>
      <c r="K42" s="42">
        <v>37</v>
      </c>
      <c r="P42" s="26"/>
      <c r="Q42" s="39">
        <v>9</v>
      </c>
      <c r="R42" s="40">
        <v>2</v>
      </c>
      <c r="S42" s="41">
        <v>2</v>
      </c>
      <c r="T42" s="43">
        <v>-0.87</v>
      </c>
      <c r="U42" s="44">
        <v>0.9</v>
      </c>
      <c r="V42" s="45">
        <v>0.91</v>
      </c>
      <c r="W42" s="46">
        <v>0.89</v>
      </c>
      <c r="X42" s="46">
        <v>0.91</v>
      </c>
      <c r="Y42" s="46">
        <v>0.9</v>
      </c>
      <c r="Z42" s="42">
        <v>37</v>
      </c>
    </row>
    <row r="43" spans="1:26" ht="12" customHeight="1" x14ac:dyDescent="0.25">
      <c r="A43" s="26"/>
      <c r="B43" s="41">
        <v>16</v>
      </c>
      <c r="C43" s="40">
        <v>3</v>
      </c>
      <c r="D43" s="41">
        <v>3</v>
      </c>
      <c r="E43" s="43">
        <v>-0.88</v>
      </c>
      <c r="F43" s="44">
        <v>0.9</v>
      </c>
      <c r="G43" s="45">
        <v>0.91</v>
      </c>
      <c r="H43" s="46">
        <v>0.89</v>
      </c>
      <c r="I43" s="46">
        <v>0.91</v>
      </c>
      <c r="J43" s="46">
        <v>0.9</v>
      </c>
      <c r="K43" s="42">
        <v>38</v>
      </c>
      <c r="P43" s="26"/>
      <c r="Q43" s="41">
        <v>16</v>
      </c>
      <c r="R43" s="40">
        <v>3</v>
      </c>
      <c r="S43" s="41">
        <v>3</v>
      </c>
      <c r="T43" s="33">
        <v>-0.87</v>
      </c>
      <c r="U43" s="44">
        <v>0.89</v>
      </c>
      <c r="V43" s="45">
        <v>0.87</v>
      </c>
      <c r="W43" s="46">
        <v>0.88</v>
      </c>
      <c r="X43" s="46">
        <v>0.88</v>
      </c>
      <c r="Y43" s="46">
        <v>0.87</v>
      </c>
      <c r="Z43" s="42">
        <v>38</v>
      </c>
    </row>
    <row r="44" spans="1:26" ht="12" customHeight="1" x14ac:dyDescent="0.25">
      <c r="A44" s="26"/>
      <c r="B44" s="41">
        <v>23</v>
      </c>
      <c r="C44" s="40">
        <v>4</v>
      </c>
      <c r="D44" s="41">
        <v>4</v>
      </c>
      <c r="E44" s="43">
        <v>-0.88</v>
      </c>
      <c r="F44" s="44">
        <v>0.9</v>
      </c>
      <c r="G44" s="45">
        <v>0.91</v>
      </c>
      <c r="H44" s="46">
        <v>0.89</v>
      </c>
      <c r="I44" s="46">
        <v>0.91</v>
      </c>
      <c r="J44" s="46">
        <v>0.9</v>
      </c>
      <c r="K44" s="42">
        <v>39</v>
      </c>
      <c r="P44" s="26"/>
      <c r="Q44" s="41">
        <v>23</v>
      </c>
      <c r="R44" s="40">
        <v>4</v>
      </c>
      <c r="S44" s="41">
        <v>4</v>
      </c>
      <c r="T44" s="43">
        <v>-0.86</v>
      </c>
      <c r="U44" s="44">
        <v>0.88</v>
      </c>
      <c r="V44" s="45">
        <v>0.83</v>
      </c>
      <c r="W44" s="46">
        <v>0.87</v>
      </c>
      <c r="X44" s="46">
        <v>0.86</v>
      </c>
      <c r="Y44" s="46">
        <v>0.85</v>
      </c>
      <c r="Z44" s="42">
        <v>39</v>
      </c>
    </row>
    <row r="45" spans="1:26" ht="12" customHeight="1" x14ac:dyDescent="0.25">
      <c r="A45" s="26"/>
      <c r="B45" s="41">
        <v>30</v>
      </c>
      <c r="C45" s="40">
        <v>5</v>
      </c>
      <c r="D45" s="41">
        <v>5</v>
      </c>
      <c r="E45" s="43">
        <v>-0.88</v>
      </c>
      <c r="F45" s="44">
        <v>0.88</v>
      </c>
      <c r="G45" s="45">
        <v>0.93</v>
      </c>
      <c r="H45" s="46">
        <v>0.88</v>
      </c>
      <c r="I45" s="46">
        <v>0.91</v>
      </c>
      <c r="J45" s="46">
        <v>0.91</v>
      </c>
      <c r="K45" s="42">
        <v>40</v>
      </c>
      <c r="P45" s="26"/>
      <c r="Q45" s="41">
        <v>30</v>
      </c>
      <c r="R45" s="40">
        <v>5</v>
      </c>
      <c r="S45" s="41">
        <v>5</v>
      </c>
      <c r="T45" s="43">
        <v>-0.86</v>
      </c>
      <c r="U45" s="34">
        <v>0.88</v>
      </c>
      <c r="V45" s="35">
        <v>0.86</v>
      </c>
      <c r="W45" s="36">
        <v>0.87</v>
      </c>
      <c r="X45" s="36">
        <v>0.87</v>
      </c>
      <c r="Y45" s="36">
        <v>0.86</v>
      </c>
      <c r="Z45" s="42">
        <v>40</v>
      </c>
    </row>
    <row r="46" spans="1:26" ht="23.25" customHeight="1" x14ac:dyDescent="0.3">
      <c r="A46" s="30" t="s">
        <v>43</v>
      </c>
      <c r="B46" s="47">
        <v>7</v>
      </c>
      <c r="C46" s="32">
        <v>1</v>
      </c>
      <c r="D46" s="31">
        <v>1</v>
      </c>
      <c r="E46" s="33">
        <v>-0.87</v>
      </c>
      <c r="F46" s="34">
        <v>0.88</v>
      </c>
      <c r="G46" s="35">
        <v>0.93</v>
      </c>
      <c r="H46" s="36">
        <v>0.88</v>
      </c>
      <c r="I46" s="36">
        <v>0.91</v>
      </c>
      <c r="J46" s="36">
        <v>0.9</v>
      </c>
      <c r="K46" s="37">
        <v>41</v>
      </c>
      <c r="P46" s="30" t="s">
        <v>43</v>
      </c>
      <c r="Q46" s="47">
        <v>7</v>
      </c>
      <c r="R46" s="32">
        <v>1</v>
      </c>
      <c r="S46" s="31">
        <v>1</v>
      </c>
      <c r="T46" s="43">
        <v>-0.86</v>
      </c>
      <c r="U46" s="44">
        <v>0.88</v>
      </c>
      <c r="V46" s="45">
        <v>0.93</v>
      </c>
      <c r="W46" s="46">
        <v>0.88</v>
      </c>
      <c r="X46" s="46">
        <v>0.91</v>
      </c>
      <c r="Y46" s="46">
        <v>0.91</v>
      </c>
      <c r="Z46" s="37">
        <v>41</v>
      </c>
    </row>
    <row r="47" spans="1:26" ht="12" customHeight="1" x14ac:dyDescent="0.25">
      <c r="A47" s="26"/>
      <c r="B47" s="41">
        <v>14</v>
      </c>
      <c r="C47" s="40">
        <v>2</v>
      </c>
      <c r="D47" s="41">
        <v>2</v>
      </c>
      <c r="E47" s="43">
        <v>-0.89</v>
      </c>
      <c r="F47" s="44">
        <v>0.93</v>
      </c>
      <c r="G47" s="45">
        <v>0.99</v>
      </c>
      <c r="H47" s="46">
        <v>0.91</v>
      </c>
      <c r="I47" s="46">
        <v>0.96</v>
      </c>
      <c r="J47" s="46">
        <v>0.94</v>
      </c>
      <c r="K47" s="42">
        <v>42</v>
      </c>
      <c r="P47" s="26"/>
      <c r="Q47" s="41">
        <v>14</v>
      </c>
      <c r="R47" s="40">
        <v>2</v>
      </c>
      <c r="S47" s="41">
        <v>2</v>
      </c>
      <c r="T47" s="43">
        <v>-0.86</v>
      </c>
      <c r="U47" s="34">
        <v>0.88</v>
      </c>
      <c r="V47" s="35">
        <v>0.93</v>
      </c>
      <c r="W47" s="36">
        <v>0.88</v>
      </c>
      <c r="X47" s="36">
        <v>0.91</v>
      </c>
      <c r="Y47" s="36">
        <v>0.9</v>
      </c>
      <c r="Z47" s="42">
        <v>42</v>
      </c>
    </row>
    <row r="48" spans="1:26" ht="12" customHeight="1" x14ac:dyDescent="0.25">
      <c r="A48" s="26"/>
      <c r="B48" s="41">
        <v>21</v>
      </c>
      <c r="C48" s="40">
        <v>3</v>
      </c>
      <c r="D48" s="41">
        <v>3</v>
      </c>
      <c r="E48" s="43">
        <v>-0.92</v>
      </c>
      <c r="F48" s="44">
        <v>0.99</v>
      </c>
      <c r="G48" s="45">
        <v>1.1100000000000001</v>
      </c>
      <c r="H48" s="46">
        <v>0.96</v>
      </c>
      <c r="I48" s="46">
        <v>1.05</v>
      </c>
      <c r="J48" s="46">
        <v>1.02</v>
      </c>
      <c r="K48" s="42">
        <v>43</v>
      </c>
      <c r="P48" s="26"/>
      <c r="Q48" s="41">
        <v>21</v>
      </c>
      <c r="R48" s="40">
        <v>3</v>
      </c>
      <c r="S48" s="41">
        <v>3</v>
      </c>
      <c r="T48" s="33">
        <v>-0.86</v>
      </c>
      <c r="U48" s="44">
        <v>0.85</v>
      </c>
      <c r="V48" s="45">
        <v>0.77</v>
      </c>
      <c r="W48" s="46">
        <v>0.86</v>
      </c>
      <c r="X48" s="46">
        <v>0.81</v>
      </c>
      <c r="Y48" s="46">
        <v>0.82</v>
      </c>
      <c r="Z48" s="42">
        <v>43</v>
      </c>
    </row>
    <row r="49" spans="1:26" ht="12" customHeight="1" x14ac:dyDescent="0.25">
      <c r="A49" s="26"/>
      <c r="B49" s="41">
        <v>28</v>
      </c>
      <c r="C49" s="40">
        <v>4</v>
      </c>
      <c r="D49" s="41">
        <v>4</v>
      </c>
      <c r="E49" s="43">
        <v>-0.92</v>
      </c>
      <c r="F49" s="44">
        <v>1.03</v>
      </c>
      <c r="G49" s="45">
        <v>1.1599999999999999</v>
      </c>
      <c r="H49" s="46">
        <v>0.98</v>
      </c>
      <c r="I49" s="46">
        <v>1.1000000000000001</v>
      </c>
      <c r="J49" s="46">
        <v>1.04</v>
      </c>
      <c r="K49" s="42">
        <v>44</v>
      </c>
      <c r="P49" s="26"/>
      <c r="Q49" s="41">
        <v>28</v>
      </c>
      <c r="R49" s="40">
        <v>4</v>
      </c>
      <c r="S49" s="41">
        <v>4</v>
      </c>
      <c r="T49" s="43">
        <v>-0.86</v>
      </c>
      <c r="U49" s="44">
        <v>0.84</v>
      </c>
      <c r="V49" s="45">
        <v>0.78</v>
      </c>
      <c r="W49" s="46">
        <v>0.85</v>
      </c>
      <c r="X49" s="46">
        <v>0.81</v>
      </c>
      <c r="Y49" s="46">
        <v>0.82</v>
      </c>
      <c r="Z49" s="42">
        <v>44</v>
      </c>
    </row>
    <row r="50" spans="1:26" ht="23.25" customHeight="1" x14ac:dyDescent="0.3">
      <c r="A50" s="30" t="s">
        <v>44</v>
      </c>
      <c r="B50" s="47">
        <v>4</v>
      </c>
      <c r="C50" s="32">
        <v>1</v>
      </c>
      <c r="D50" s="31">
        <v>1</v>
      </c>
      <c r="E50" s="33">
        <v>-0.92</v>
      </c>
      <c r="F50" s="34">
        <v>1.01</v>
      </c>
      <c r="G50" s="35">
        <v>1.1499999999999999</v>
      </c>
      <c r="H50" s="36">
        <v>0.97</v>
      </c>
      <c r="I50" s="36">
        <v>1.08</v>
      </c>
      <c r="J50" s="36">
        <v>1.04</v>
      </c>
      <c r="K50" s="37">
        <v>45</v>
      </c>
      <c r="P50" s="30" t="s">
        <v>44</v>
      </c>
      <c r="Q50" s="47">
        <v>4</v>
      </c>
      <c r="R50" s="32">
        <v>1</v>
      </c>
      <c r="S50" s="31">
        <v>1</v>
      </c>
      <c r="T50" s="33">
        <v>-0.86</v>
      </c>
      <c r="U50" s="44">
        <v>0.82</v>
      </c>
      <c r="V50" s="45">
        <v>0.73</v>
      </c>
      <c r="W50" s="46">
        <v>0.84</v>
      </c>
      <c r="X50" s="46">
        <v>0.78</v>
      </c>
      <c r="Y50" s="46">
        <v>0.79</v>
      </c>
      <c r="Z50" s="37">
        <v>45</v>
      </c>
    </row>
    <row r="51" spans="1:26" ht="12" customHeight="1" x14ac:dyDescent="0.25">
      <c r="A51" s="26"/>
      <c r="B51" s="41">
        <v>11</v>
      </c>
      <c r="C51" s="40">
        <v>2</v>
      </c>
      <c r="D51" s="41">
        <v>2</v>
      </c>
      <c r="E51" s="43">
        <v>-0.93</v>
      </c>
      <c r="F51" s="44">
        <v>1.03</v>
      </c>
      <c r="G51" s="45">
        <v>1.19</v>
      </c>
      <c r="H51" s="46">
        <v>0.98</v>
      </c>
      <c r="I51" s="46">
        <v>1.1100000000000001</v>
      </c>
      <c r="J51" s="46">
        <v>1.06</v>
      </c>
      <c r="K51" s="42">
        <v>46</v>
      </c>
      <c r="P51" s="26"/>
      <c r="Q51" s="41">
        <v>11</v>
      </c>
      <c r="R51" s="40">
        <v>2</v>
      </c>
      <c r="S51" s="41">
        <v>2</v>
      </c>
      <c r="T51" s="33">
        <v>-0.85</v>
      </c>
      <c r="U51" s="44">
        <v>0.81</v>
      </c>
      <c r="V51" s="45">
        <v>0.71</v>
      </c>
      <c r="W51" s="46">
        <v>0.83</v>
      </c>
      <c r="X51" s="46">
        <v>0.76</v>
      </c>
      <c r="Y51" s="46">
        <v>0.78</v>
      </c>
      <c r="Z51" s="42">
        <v>46</v>
      </c>
    </row>
    <row r="52" spans="1:26" ht="12" customHeight="1" x14ac:dyDescent="0.25">
      <c r="A52" s="26"/>
      <c r="B52" s="41">
        <v>18</v>
      </c>
      <c r="C52" s="40">
        <v>3</v>
      </c>
      <c r="D52" s="41">
        <v>3</v>
      </c>
      <c r="E52" s="43">
        <v>-0.92</v>
      </c>
      <c r="F52" s="44">
        <v>0.99</v>
      </c>
      <c r="G52" s="45">
        <v>1.19</v>
      </c>
      <c r="H52" s="46">
        <v>0.96</v>
      </c>
      <c r="I52" s="46">
        <v>1.0900000000000001</v>
      </c>
      <c r="J52" s="46">
        <v>1.06</v>
      </c>
      <c r="K52" s="42">
        <v>47</v>
      </c>
      <c r="P52" s="26"/>
      <c r="Q52" s="41">
        <v>18</v>
      </c>
      <c r="R52" s="40">
        <v>3</v>
      </c>
      <c r="S52" s="41">
        <v>3</v>
      </c>
      <c r="T52" s="43">
        <v>-0.85</v>
      </c>
      <c r="U52" s="44">
        <v>0.81</v>
      </c>
      <c r="V52" s="35">
        <v>0.7</v>
      </c>
      <c r="W52" s="46">
        <v>0.83</v>
      </c>
      <c r="X52" s="46">
        <v>0.75</v>
      </c>
      <c r="Y52" s="36">
        <v>0.78</v>
      </c>
      <c r="Z52" s="42">
        <v>47</v>
      </c>
    </row>
    <row r="53" spans="1:26" ht="12" customHeight="1" x14ac:dyDescent="0.25">
      <c r="A53" s="26"/>
      <c r="B53" s="41">
        <v>25</v>
      </c>
      <c r="C53" s="40">
        <v>4</v>
      </c>
      <c r="D53" s="41">
        <v>4</v>
      </c>
      <c r="E53" s="43">
        <v>-0.94</v>
      </c>
      <c r="F53" s="44">
        <v>1.05</v>
      </c>
      <c r="G53" s="45">
        <v>1.23</v>
      </c>
      <c r="H53" s="46">
        <v>1</v>
      </c>
      <c r="I53" s="46">
        <v>1.1399999999999999</v>
      </c>
      <c r="J53" s="46">
        <v>1.0900000000000001</v>
      </c>
      <c r="K53" s="42">
        <v>48</v>
      </c>
      <c r="P53" s="26"/>
      <c r="Q53" s="41">
        <v>25</v>
      </c>
      <c r="R53" s="40">
        <v>4</v>
      </c>
      <c r="S53" s="41">
        <v>4</v>
      </c>
      <c r="T53" s="43">
        <v>-0.85</v>
      </c>
      <c r="U53" s="34">
        <v>0.8</v>
      </c>
      <c r="V53" s="45">
        <v>0.7</v>
      </c>
      <c r="W53" s="36">
        <v>0.83</v>
      </c>
      <c r="X53" s="36">
        <v>0.75</v>
      </c>
      <c r="Y53" s="46">
        <v>0.78</v>
      </c>
      <c r="Z53" s="42">
        <v>48</v>
      </c>
    </row>
    <row r="54" spans="1:26" ht="23.25" customHeight="1" x14ac:dyDescent="0.3">
      <c r="A54" s="30" t="s">
        <v>33</v>
      </c>
      <c r="B54" s="47">
        <v>2</v>
      </c>
      <c r="C54" s="32">
        <v>1</v>
      </c>
      <c r="D54" s="31">
        <v>1</v>
      </c>
      <c r="E54" s="33">
        <v>-0.95</v>
      </c>
      <c r="F54" s="34">
        <v>1.1100000000000001</v>
      </c>
      <c r="G54" s="35">
        <v>1.27</v>
      </c>
      <c r="H54" s="36">
        <v>1.03</v>
      </c>
      <c r="I54" s="36">
        <v>1.19</v>
      </c>
      <c r="J54" s="36">
        <v>1.1100000000000001</v>
      </c>
      <c r="K54" s="37">
        <v>49</v>
      </c>
      <c r="P54" s="30" t="s">
        <v>33</v>
      </c>
      <c r="Q54" s="47">
        <v>2</v>
      </c>
      <c r="R54" s="32">
        <v>1</v>
      </c>
      <c r="S54" s="31">
        <v>1</v>
      </c>
      <c r="T54" s="43">
        <v>-0.85</v>
      </c>
      <c r="U54" s="44">
        <v>0.8</v>
      </c>
      <c r="V54" s="45">
        <v>0.68</v>
      </c>
      <c r="W54" s="46">
        <v>0.83</v>
      </c>
      <c r="X54" s="46">
        <v>0.75</v>
      </c>
      <c r="Y54" s="46">
        <v>0.77</v>
      </c>
      <c r="Z54" s="37">
        <v>49</v>
      </c>
    </row>
    <row r="55" spans="1:26" ht="12" customHeight="1" x14ac:dyDescent="0.25">
      <c r="A55" s="26"/>
      <c r="B55" s="39">
        <v>9</v>
      </c>
      <c r="C55" s="40">
        <v>2</v>
      </c>
      <c r="D55" s="41">
        <v>2</v>
      </c>
      <c r="E55" s="43">
        <v>-0.98</v>
      </c>
      <c r="F55" s="44">
        <v>1.1399999999999999</v>
      </c>
      <c r="G55" s="45">
        <v>1.34</v>
      </c>
      <c r="H55" s="46">
        <v>1.06</v>
      </c>
      <c r="I55" s="46">
        <v>1.24</v>
      </c>
      <c r="J55" s="46">
        <v>1.1599999999999999</v>
      </c>
      <c r="K55" s="42">
        <v>50</v>
      </c>
      <c r="P55" s="26"/>
      <c r="Q55" s="39">
        <v>9</v>
      </c>
      <c r="R55" s="40">
        <v>2</v>
      </c>
      <c r="S55" s="41">
        <v>2</v>
      </c>
      <c r="T55" s="43">
        <v>-0.85</v>
      </c>
      <c r="U55" s="44">
        <v>0.79</v>
      </c>
      <c r="V55" s="45">
        <v>0.68</v>
      </c>
      <c r="W55" s="36">
        <v>0.83</v>
      </c>
      <c r="X55" s="46">
        <v>0.74</v>
      </c>
      <c r="Y55" s="46">
        <v>0.77</v>
      </c>
      <c r="Z55" s="42">
        <v>50</v>
      </c>
    </row>
    <row r="56" spans="1:26" ht="12" customHeight="1" x14ac:dyDescent="0.25">
      <c r="A56" s="26"/>
      <c r="B56" s="41">
        <v>16</v>
      </c>
      <c r="C56" s="40">
        <v>3</v>
      </c>
      <c r="D56" s="41">
        <v>3</v>
      </c>
      <c r="E56" s="43">
        <v>-0.94</v>
      </c>
      <c r="F56" s="44">
        <v>1.07</v>
      </c>
      <c r="G56" s="45">
        <v>1.28</v>
      </c>
      <c r="H56" s="46">
        <v>1.01</v>
      </c>
      <c r="I56" s="46">
        <v>1.18</v>
      </c>
      <c r="J56" s="46">
        <v>1.1100000000000001</v>
      </c>
      <c r="K56" s="42">
        <v>51</v>
      </c>
      <c r="P56" s="26"/>
      <c r="Q56" s="41">
        <v>16</v>
      </c>
      <c r="R56" s="40">
        <v>3</v>
      </c>
      <c r="S56" s="41">
        <v>3</v>
      </c>
      <c r="T56" s="43">
        <v>-0.85</v>
      </c>
      <c r="U56" s="34">
        <v>0.79</v>
      </c>
      <c r="V56" s="45">
        <v>0.66</v>
      </c>
      <c r="W56" s="46">
        <v>0.82</v>
      </c>
      <c r="X56" s="46">
        <v>0.73</v>
      </c>
      <c r="Y56" s="46">
        <v>0.76</v>
      </c>
      <c r="Z56" s="42">
        <v>51</v>
      </c>
    </row>
    <row r="57" spans="1:26" ht="12" customHeight="1" x14ac:dyDescent="0.25">
      <c r="A57" s="26"/>
      <c r="B57" s="41">
        <v>23</v>
      </c>
      <c r="C57" s="40">
        <v>4</v>
      </c>
      <c r="D57" s="41">
        <v>4</v>
      </c>
      <c r="E57" s="43">
        <v>-1.02</v>
      </c>
      <c r="F57" s="44">
        <v>1.1100000000000001</v>
      </c>
      <c r="G57" s="45">
        <v>1.32</v>
      </c>
      <c r="H57" s="46">
        <v>1.07</v>
      </c>
      <c r="I57" s="46">
        <v>1.22</v>
      </c>
      <c r="J57" s="46">
        <v>1.17</v>
      </c>
      <c r="K57" s="42">
        <v>52</v>
      </c>
      <c r="P57" s="26"/>
      <c r="Q57" s="41">
        <v>23</v>
      </c>
      <c r="R57" s="40">
        <v>4</v>
      </c>
      <c r="S57" s="41">
        <v>4</v>
      </c>
      <c r="T57" s="43">
        <v>-0.85</v>
      </c>
      <c r="U57" s="44">
        <v>0.79</v>
      </c>
      <c r="V57" s="35">
        <v>0.65</v>
      </c>
      <c r="W57" s="46">
        <v>0.82</v>
      </c>
      <c r="X57" s="36">
        <v>0.72</v>
      </c>
      <c r="Y57" s="36">
        <v>0.76</v>
      </c>
      <c r="Z57" s="42">
        <v>52</v>
      </c>
    </row>
    <row r="58" spans="1:26" ht="12.15" customHeight="1" x14ac:dyDescent="0.3">
      <c r="A58" s="25" t="s">
        <v>45</v>
      </c>
      <c r="P58" s="25" t="s">
        <v>45</v>
      </c>
    </row>
    <row r="60" spans="1:26" ht="21.6" x14ac:dyDescent="0.3">
      <c r="T60" s="27" t="s">
        <v>19</v>
      </c>
      <c r="U60" s="27" t="s">
        <v>20</v>
      </c>
      <c r="V60" s="27" t="s">
        <v>21</v>
      </c>
      <c r="W60" s="27" t="s">
        <v>22</v>
      </c>
      <c r="X60" s="27" t="s">
        <v>22</v>
      </c>
      <c r="Y60" s="27" t="s">
        <v>22</v>
      </c>
      <c r="Z60" s="27" t="s">
        <v>23</v>
      </c>
    </row>
    <row r="61" spans="1:26" x14ac:dyDescent="0.3">
      <c r="T61" s="27" t="s">
        <v>27</v>
      </c>
      <c r="U61" s="27" t="s">
        <v>28</v>
      </c>
      <c r="V61" s="27" t="s">
        <v>29</v>
      </c>
      <c r="W61" s="27" t="s">
        <v>30</v>
      </c>
      <c r="X61" s="27" t="s">
        <v>31</v>
      </c>
      <c r="Y61" s="27" t="s">
        <v>32</v>
      </c>
      <c r="Z61" s="27" t="s">
        <v>26</v>
      </c>
    </row>
    <row r="62" spans="1:26" x14ac:dyDescent="0.3">
      <c r="R62" s="24" t="s">
        <v>46</v>
      </c>
      <c r="T62" s="107">
        <f>T52</f>
        <v>-0.85</v>
      </c>
      <c r="U62" s="48">
        <f>U52</f>
        <v>0.81</v>
      </c>
      <c r="V62" s="48">
        <f t="shared" ref="V62:Y62" si="0">V52</f>
        <v>0.7</v>
      </c>
      <c r="W62" s="48">
        <f t="shared" si="0"/>
        <v>0.83</v>
      </c>
      <c r="X62" s="48">
        <f t="shared" si="0"/>
        <v>0.75</v>
      </c>
      <c r="Y62" s="48">
        <f t="shared" si="0"/>
        <v>0.78</v>
      </c>
      <c r="Z62" s="4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BACBF-7706-4D8B-AB65-75571200299A}">
  <dimension ref="C1:AV134"/>
  <sheetViews>
    <sheetView topLeftCell="A7" zoomScale="55" zoomScaleNormal="55" workbookViewId="0">
      <selection activeCell="BM9" sqref="BM9"/>
    </sheetView>
  </sheetViews>
  <sheetFormatPr defaultRowHeight="14.4" x14ac:dyDescent="0.3"/>
  <cols>
    <col min="1" max="237" width="8.5546875" customWidth="1"/>
  </cols>
  <sheetData>
    <row r="1" spans="3:48" ht="45" customHeight="1" x14ac:dyDescent="0.3"/>
    <row r="2" spans="3:48" ht="45" customHeight="1" x14ac:dyDescent="0.3">
      <c r="C2" s="21"/>
      <c r="D2" s="8" t="s">
        <v>0</v>
      </c>
      <c r="E2" s="12" t="s">
        <v>4</v>
      </c>
      <c r="L2" s="16"/>
      <c r="M2" s="8" t="s">
        <v>0</v>
      </c>
      <c r="N2" s="12" t="s">
        <v>5</v>
      </c>
    </row>
    <row r="3" spans="3:48" ht="45" customHeight="1" x14ac:dyDescent="0.3">
      <c r="C3" s="11"/>
      <c r="D3" s="8" t="s">
        <v>0</v>
      </c>
      <c r="E3" s="12" t="s">
        <v>2</v>
      </c>
      <c r="L3" s="17"/>
      <c r="M3" s="8" t="s">
        <v>0</v>
      </c>
      <c r="N3" s="12" t="s">
        <v>6</v>
      </c>
    </row>
    <row r="4" spans="3:48" ht="45" customHeight="1" x14ac:dyDescent="0.3">
      <c r="C4" s="10"/>
      <c r="D4" s="8" t="s">
        <v>0</v>
      </c>
      <c r="E4" s="12" t="s">
        <v>3</v>
      </c>
    </row>
    <row r="5" spans="3:48" ht="45" customHeight="1" x14ac:dyDescent="0.3">
      <c r="C5" s="9"/>
      <c r="D5" s="8" t="s">
        <v>0</v>
      </c>
      <c r="E5" s="12" t="s">
        <v>1</v>
      </c>
    </row>
    <row r="6" spans="3:48" ht="45" customHeight="1" x14ac:dyDescent="0.3"/>
    <row r="7" spans="3:48" ht="45" customHeight="1" x14ac:dyDescent="0.3"/>
    <row r="8" spans="3:48" ht="45" customHeight="1" x14ac:dyDescent="0.3">
      <c r="C8" s="1"/>
      <c r="D8" s="1"/>
      <c r="E8" s="1"/>
      <c r="F8" s="1"/>
      <c r="G8" s="1"/>
      <c r="H8" s="1"/>
      <c r="I8" s="1"/>
      <c r="J8" s="1"/>
      <c r="K8" s="1"/>
      <c r="P8" s="1"/>
      <c r="Q8" s="1"/>
      <c r="R8" s="1"/>
      <c r="S8" s="1"/>
      <c r="T8" s="1"/>
      <c r="U8" s="1"/>
      <c r="V8" s="1"/>
      <c r="W8" s="1"/>
      <c r="X8" s="1"/>
      <c r="AD8" s="1"/>
      <c r="AE8" s="1"/>
      <c r="AF8" s="1"/>
      <c r="AG8" s="1"/>
      <c r="AH8" s="1"/>
      <c r="AI8" s="1"/>
      <c r="AQ8" s="1"/>
      <c r="AR8" s="1"/>
      <c r="AS8" s="1"/>
      <c r="AT8" s="1"/>
      <c r="AU8" s="1"/>
      <c r="AV8" s="1"/>
    </row>
    <row r="9" spans="3:48" ht="45" customHeight="1" x14ac:dyDescent="0.3">
      <c r="C9" s="1"/>
      <c r="D9" s="1"/>
      <c r="E9" s="1"/>
      <c r="F9" s="1"/>
      <c r="G9" s="1"/>
      <c r="H9" s="11"/>
      <c r="I9" s="1"/>
      <c r="J9" s="1"/>
      <c r="K9" s="1"/>
      <c r="P9" s="1"/>
      <c r="Q9" s="1"/>
      <c r="R9" s="1"/>
      <c r="S9" s="1"/>
      <c r="T9" s="1"/>
      <c r="U9" s="11"/>
      <c r="V9" s="1"/>
      <c r="W9" s="1"/>
      <c r="X9" s="1"/>
      <c r="AD9" s="1"/>
      <c r="AE9" s="1"/>
      <c r="AF9" s="1"/>
      <c r="AG9" s="1"/>
      <c r="AH9" s="10"/>
      <c r="AI9" s="1"/>
      <c r="AQ9" s="91"/>
      <c r="AR9" s="91"/>
      <c r="AS9" s="91"/>
      <c r="AT9" s="91"/>
      <c r="AU9" s="92">
        <v>67</v>
      </c>
      <c r="AV9" s="91"/>
    </row>
    <row r="10" spans="3:48" ht="45" customHeight="1" x14ac:dyDescent="0.3">
      <c r="C10" s="1"/>
      <c r="D10" s="11"/>
      <c r="E10" s="11"/>
      <c r="F10" s="11"/>
      <c r="G10" s="1"/>
      <c r="H10" s="11"/>
      <c r="I10" s="2"/>
      <c r="J10" s="1"/>
      <c r="K10" s="1"/>
      <c r="L10" s="13">
        <f>SUM(H9:H11)</f>
        <v>0</v>
      </c>
      <c r="M10" s="13">
        <f>L10-N10</f>
        <v>0</v>
      </c>
      <c r="N10" s="13">
        <f>SUM(Q10,T13,U10)</f>
        <v>0</v>
      </c>
      <c r="P10" s="1"/>
      <c r="Q10" s="11"/>
      <c r="R10" s="11"/>
      <c r="S10" s="11"/>
      <c r="T10" s="1"/>
      <c r="U10" s="11"/>
      <c r="V10" s="2"/>
      <c r="W10" s="1"/>
      <c r="X10" s="1"/>
      <c r="Y10" s="13">
        <f>SUM(U9:U11)</f>
        <v>0</v>
      </c>
      <c r="Z10" s="13">
        <f>Y10-AA10</f>
        <v>0</v>
      </c>
      <c r="AA10" s="13">
        <f>SUM(AD10,AG13,AH10)</f>
        <v>0</v>
      </c>
      <c r="AD10" s="10"/>
      <c r="AE10" s="10"/>
      <c r="AF10" s="10"/>
      <c r="AG10" s="1"/>
      <c r="AH10" s="10"/>
      <c r="AI10" s="2"/>
      <c r="AK10" s="1"/>
      <c r="AL10" s="13">
        <f>SUM(AH9:AH11)</f>
        <v>0</v>
      </c>
      <c r="AM10" s="13">
        <f>AL10-AN10</f>
        <v>-662</v>
      </c>
      <c r="AN10" s="13">
        <f>SUM(AQ10,AT13,AU10)</f>
        <v>662</v>
      </c>
      <c r="AQ10" s="92">
        <v>256</v>
      </c>
      <c r="AR10" s="92">
        <v>285</v>
      </c>
      <c r="AS10" s="92">
        <v>67</v>
      </c>
      <c r="AT10" s="91"/>
      <c r="AU10" s="92">
        <v>94</v>
      </c>
      <c r="AV10" s="93"/>
    </row>
    <row r="11" spans="3:48" ht="45" customHeight="1" x14ac:dyDescent="0.3">
      <c r="C11" s="1"/>
      <c r="D11" s="1"/>
      <c r="E11" s="1"/>
      <c r="F11" s="1"/>
      <c r="G11" s="1"/>
      <c r="H11" s="11"/>
      <c r="I11" s="2"/>
      <c r="J11" s="1"/>
      <c r="K11" s="1"/>
      <c r="L11" s="15"/>
      <c r="M11" s="15"/>
      <c r="N11" s="15"/>
      <c r="P11" s="1"/>
      <c r="Q11" s="1"/>
      <c r="R11" s="1"/>
      <c r="S11" s="1"/>
      <c r="T11" s="1"/>
      <c r="U11" s="11"/>
      <c r="V11" s="2"/>
      <c r="W11" s="1"/>
      <c r="X11" s="1"/>
      <c r="Y11" s="15"/>
      <c r="Z11" s="15"/>
      <c r="AA11" s="15"/>
      <c r="AD11" s="1"/>
      <c r="AE11" s="1"/>
      <c r="AF11" s="1"/>
      <c r="AG11" s="1"/>
      <c r="AH11" s="10"/>
      <c r="AI11" s="2"/>
      <c r="AK11" s="1"/>
      <c r="AL11" s="15"/>
      <c r="AM11" s="15"/>
      <c r="AN11" s="15"/>
      <c r="AQ11" s="91"/>
      <c r="AR11" s="91"/>
      <c r="AS11" s="91"/>
      <c r="AT11" s="91"/>
      <c r="AU11" s="92">
        <v>27</v>
      </c>
      <c r="AV11" s="93"/>
    </row>
    <row r="12" spans="3:48" ht="45" customHeight="1" x14ac:dyDescent="0.3">
      <c r="C12" s="1"/>
      <c r="D12" s="3"/>
      <c r="E12" s="11"/>
      <c r="F12" s="1"/>
      <c r="G12" s="1"/>
      <c r="H12" s="1"/>
      <c r="I12" s="1"/>
      <c r="J12" s="1"/>
      <c r="K12" s="1"/>
      <c r="L12" s="15"/>
      <c r="M12" s="15"/>
      <c r="N12" s="15"/>
      <c r="P12" s="1"/>
      <c r="Q12" s="3"/>
      <c r="R12" s="11"/>
      <c r="S12" s="1"/>
      <c r="T12" s="1"/>
      <c r="U12" s="1"/>
      <c r="V12" s="1"/>
      <c r="W12" s="1"/>
      <c r="X12" s="1"/>
      <c r="Y12" s="15"/>
      <c r="Z12" s="15"/>
      <c r="AA12" s="15"/>
      <c r="AD12" s="3"/>
      <c r="AE12" s="10"/>
      <c r="AF12" s="1"/>
      <c r="AG12" s="1"/>
      <c r="AH12" s="1"/>
      <c r="AI12" s="1"/>
      <c r="AK12" s="1"/>
      <c r="AL12" s="15"/>
      <c r="AM12" s="15"/>
      <c r="AN12" s="15"/>
      <c r="AQ12" s="3"/>
      <c r="AR12" s="92">
        <v>180</v>
      </c>
      <c r="AS12" s="91"/>
      <c r="AT12" s="91"/>
      <c r="AU12" s="91"/>
      <c r="AV12" s="91"/>
    </row>
    <row r="13" spans="3:48" ht="45" customHeight="1" x14ac:dyDescent="0.3">
      <c r="C13" s="1"/>
      <c r="D13" s="4"/>
      <c r="E13" s="11"/>
      <c r="F13" s="1"/>
      <c r="G13" s="11"/>
      <c r="H13" s="11"/>
      <c r="I13" s="11"/>
      <c r="J13" s="1"/>
      <c r="K13" s="1"/>
      <c r="L13" s="13">
        <f>SUM(I13,E13,F10)</f>
        <v>0</v>
      </c>
      <c r="M13" s="13">
        <f>L13-N13</f>
        <v>0</v>
      </c>
      <c r="N13" s="13">
        <f>SUM(R12:R14)</f>
        <v>0</v>
      </c>
      <c r="P13" s="1"/>
      <c r="Q13" s="4"/>
      <c r="R13" s="11"/>
      <c r="S13" s="1"/>
      <c r="T13" s="11"/>
      <c r="U13" s="11"/>
      <c r="V13" s="11"/>
      <c r="W13" s="1"/>
      <c r="X13" s="1"/>
      <c r="Y13" s="13">
        <f>SUM(V13,R13,S10)</f>
        <v>0</v>
      </c>
      <c r="Z13" s="13">
        <f>Y13-AA13</f>
        <v>0</v>
      </c>
      <c r="AA13" s="13">
        <f>SUM(AE12:AE14)</f>
        <v>0</v>
      </c>
      <c r="AD13" s="4"/>
      <c r="AE13" s="10"/>
      <c r="AF13" s="1"/>
      <c r="AG13" s="10"/>
      <c r="AH13" s="10"/>
      <c r="AI13" s="10"/>
      <c r="AK13" s="1"/>
      <c r="AL13" s="13">
        <f>SUM(AI13,AE13,AF10)</f>
        <v>0</v>
      </c>
      <c r="AM13" s="13">
        <f>AL13-AN13</f>
        <v>-421</v>
      </c>
      <c r="AN13" s="13">
        <f>SUM(AR12:AR14)</f>
        <v>421</v>
      </c>
      <c r="AQ13" s="4"/>
      <c r="AR13" s="92">
        <v>55</v>
      </c>
      <c r="AS13" s="91"/>
      <c r="AT13" s="92">
        <v>312</v>
      </c>
      <c r="AU13" s="92">
        <v>409</v>
      </c>
      <c r="AV13" s="92">
        <v>24</v>
      </c>
    </row>
    <row r="14" spans="3:48" ht="45" customHeight="1" x14ac:dyDescent="0.3">
      <c r="C14" s="1"/>
      <c r="D14" s="5"/>
      <c r="E14" s="11"/>
      <c r="F14" s="1"/>
      <c r="G14" s="5"/>
      <c r="H14" s="5"/>
      <c r="I14" s="5"/>
      <c r="J14" s="1"/>
      <c r="K14" s="1"/>
      <c r="P14" s="1"/>
      <c r="Q14" s="5"/>
      <c r="R14" s="11"/>
      <c r="S14" s="1"/>
      <c r="T14" s="5"/>
      <c r="U14" s="5"/>
      <c r="V14" s="5"/>
      <c r="W14" s="1"/>
      <c r="X14" s="1"/>
      <c r="AD14" s="5"/>
      <c r="AE14" s="10"/>
      <c r="AF14" s="1"/>
      <c r="AG14" s="5"/>
      <c r="AH14" s="5"/>
      <c r="AI14" s="5"/>
      <c r="AQ14" s="94"/>
      <c r="AR14" s="92">
        <v>186</v>
      </c>
      <c r="AS14" s="91"/>
      <c r="AT14" s="94"/>
      <c r="AU14" s="94"/>
      <c r="AV14" s="94"/>
    </row>
    <row r="15" spans="3:48" ht="45" customHeight="1" x14ac:dyDescent="0.3"/>
    <row r="16" spans="3:48" ht="45" customHeight="1" x14ac:dyDescent="0.3"/>
    <row r="17" spans="4:48" ht="45" customHeight="1" x14ac:dyDescent="0.3">
      <c r="E17" s="13">
        <f>SUM(E14,E10,H11)</f>
        <v>0</v>
      </c>
      <c r="F17" s="14"/>
      <c r="G17" s="14"/>
      <c r="H17" s="13">
        <f>SUM(G13:I13)</f>
        <v>0</v>
      </c>
      <c r="AK17" s="1"/>
      <c r="AL17" s="8"/>
      <c r="AM17" s="8"/>
      <c r="AN17" s="8"/>
      <c r="AR17" s="13">
        <f>SUM(AR14,AR10,AU11)</f>
        <v>498</v>
      </c>
      <c r="AS17" s="14"/>
      <c r="AT17" s="14"/>
      <c r="AU17" s="13">
        <f>SUM(AT13:AV13)</f>
        <v>745</v>
      </c>
      <c r="AV17" s="14"/>
    </row>
    <row r="18" spans="4:48" ht="45" customHeight="1" x14ac:dyDescent="0.3">
      <c r="E18" s="13">
        <f>E17-E19</f>
        <v>0</v>
      </c>
      <c r="F18" s="14"/>
      <c r="G18" s="14"/>
      <c r="H18" s="13">
        <f>H17-H19</f>
        <v>0</v>
      </c>
      <c r="AR18" s="13">
        <f>AR17-AR19</f>
        <v>498</v>
      </c>
      <c r="AS18" s="14"/>
      <c r="AT18" s="14"/>
      <c r="AU18" s="13">
        <f>AU17-AU19</f>
        <v>745</v>
      </c>
      <c r="AV18" s="14"/>
    </row>
    <row r="19" spans="4:48" ht="45" customHeight="1" x14ac:dyDescent="0.3">
      <c r="E19" s="13">
        <f>SUM(D23:F23)</f>
        <v>0</v>
      </c>
      <c r="F19" s="14"/>
      <c r="G19" s="14"/>
      <c r="H19" s="13">
        <f>SUM(H22,H26,E25)</f>
        <v>0</v>
      </c>
      <c r="AR19" s="13">
        <f>SUM(AQ23:AS23)</f>
        <v>0</v>
      </c>
      <c r="AS19" s="14"/>
      <c r="AT19" s="14"/>
      <c r="AU19" s="13">
        <f>SUM(AU22,AU26,AR25)</f>
        <v>0</v>
      </c>
      <c r="AV19" s="14"/>
    </row>
    <row r="20" spans="4:48" ht="45" customHeight="1" x14ac:dyDescent="0.3"/>
    <row r="21" spans="4:48" ht="45" customHeight="1" x14ac:dyDescent="0.3"/>
    <row r="22" spans="4:48" ht="45" customHeight="1" x14ac:dyDescent="0.3">
      <c r="D22" s="1"/>
      <c r="E22" s="1"/>
      <c r="F22" s="1"/>
      <c r="G22" s="1"/>
      <c r="H22" s="11"/>
      <c r="I22" s="1"/>
      <c r="AQ22" s="1"/>
      <c r="AR22" s="1"/>
      <c r="AS22" s="1"/>
      <c r="AT22" s="1"/>
      <c r="AU22" s="7"/>
      <c r="AV22" s="1"/>
    </row>
    <row r="23" spans="4:48" ht="45" customHeight="1" x14ac:dyDescent="0.3">
      <c r="D23" s="11"/>
      <c r="E23" s="11"/>
      <c r="F23" s="11"/>
      <c r="G23" s="1"/>
      <c r="H23" s="11"/>
      <c r="I23" s="2"/>
      <c r="AQ23" s="7"/>
      <c r="AR23" s="7"/>
      <c r="AS23" s="7"/>
      <c r="AT23" s="1"/>
      <c r="AU23" s="7"/>
      <c r="AV23" s="2"/>
    </row>
    <row r="24" spans="4:48" ht="45" customHeight="1" x14ac:dyDescent="0.3">
      <c r="D24" s="1"/>
      <c r="E24" s="1"/>
      <c r="F24" s="1"/>
      <c r="G24" s="1"/>
      <c r="H24" s="11"/>
      <c r="I24" s="2"/>
      <c r="AQ24" s="1"/>
      <c r="AR24" s="1"/>
      <c r="AS24" s="1"/>
      <c r="AT24" s="1"/>
      <c r="AU24" s="7"/>
      <c r="AV24" s="2"/>
    </row>
    <row r="25" spans="4:48" ht="45" customHeight="1" x14ac:dyDescent="0.3">
      <c r="D25" s="3"/>
      <c r="E25" s="11"/>
      <c r="F25" s="1"/>
      <c r="G25" s="1"/>
      <c r="H25" s="1"/>
      <c r="I25" s="1"/>
      <c r="AQ25" s="3"/>
      <c r="AR25" s="7"/>
      <c r="AS25" s="1"/>
      <c r="AT25" s="1"/>
      <c r="AU25" s="1"/>
      <c r="AV25" s="1"/>
    </row>
    <row r="26" spans="4:48" ht="45" customHeight="1" x14ac:dyDescent="0.3">
      <c r="D26" s="4"/>
      <c r="E26" s="11"/>
      <c r="F26" s="1"/>
      <c r="G26" s="11"/>
      <c r="H26" s="11"/>
      <c r="I26" s="11"/>
      <c r="AQ26" s="4"/>
      <c r="AR26" s="7"/>
      <c r="AS26" s="1"/>
      <c r="AT26" s="7"/>
      <c r="AU26" s="7"/>
      <c r="AV26" s="7"/>
    </row>
    <row r="27" spans="4:48" ht="45" customHeight="1" x14ac:dyDescent="0.3">
      <c r="D27" s="5"/>
      <c r="E27" s="11"/>
      <c r="F27" s="1"/>
      <c r="G27" s="5"/>
      <c r="H27" s="5"/>
      <c r="I27" s="5"/>
      <c r="AQ27" s="5"/>
      <c r="AR27" s="7"/>
      <c r="AS27" s="1"/>
      <c r="AT27" s="5"/>
      <c r="AU27" s="5"/>
      <c r="AV27" s="5"/>
    </row>
    <row r="28" spans="4:48" ht="45" customHeight="1" x14ac:dyDescent="0.3"/>
    <row r="29" spans="4:48" ht="45" customHeight="1" x14ac:dyDescent="0.3"/>
    <row r="30" spans="4:48" ht="45" customHeight="1" x14ac:dyDescent="0.3">
      <c r="E30" s="13">
        <f>SUM(E27,E23,H24)</f>
        <v>0</v>
      </c>
      <c r="F30" s="14"/>
      <c r="G30" s="14"/>
      <c r="H30" s="13">
        <f>SUM(G26:I26)</f>
        <v>0</v>
      </c>
      <c r="I30" s="14"/>
      <c r="AR30" s="13">
        <f>SUM(AR27,AR23,AU24)</f>
        <v>0</v>
      </c>
      <c r="AS30" s="14"/>
      <c r="AT30" s="14"/>
      <c r="AU30" s="13">
        <f>SUM(AT26:AV26)</f>
        <v>0</v>
      </c>
      <c r="AV30" s="14"/>
    </row>
    <row r="31" spans="4:48" ht="45" customHeight="1" x14ac:dyDescent="0.3">
      <c r="E31" s="13">
        <f>E30-E32</f>
        <v>0</v>
      </c>
      <c r="F31" s="14"/>
      <c r="G31" s="14"/>
      <c r="H31" s="13">
        <f>H30-H32</f>
        <v>0</v>
      </c>
      <c r="I31" s="14"/>
      <c r="AR31" s="13">
        <f>AR30-AR32</f>
        <v>0</v>
      </c>
      <c r="AS31" s="14"/>
      <c r="AT31" s="14"/>
      <c r="AU31" s="13">
        <f>AU30-AU32</f>
        <v>0</v>
      </c>
      <c r="AV31" s="14"/>
    </row>
    <row r="32" spans="4:48" ht="45" customHeight="1" x14ac:dyDescent="0.3">
      <c r="E32" s="13">
        <f>SUM(E36:F36)</f>
        <v>0</v>
      </c>
      <c r="F32" s="14"/>
      <c r="G32" s="14"/>
      <c r="H32" s="13">
        <f>SUM(H36,G39)</f>
        <v>0</v>
      </c>
      <c r="I32" s="14"/>
      <c r="AR32" s="13">
        <f>SUM(AQ36:AS36)</f>
        <v>0</v>
      </c>
      <c r="AS32" s="14"/>
      <c r="AT32" s="14"/>
      <c r="AU32" s="13">
        <f>SUM(AU35,AU39,AR38)</f>
        <v>0</v>
      </c>
      <c r="AV32" s="14"/>
    </row>
    <row r="33" spans="4:48" ht="45" customHeight="1" x14ac:dyDescent="0.3">
      <c r="O33" s="1"/>
      <c r="P33" s="1"/>
    </row>
    <row r="34" spans="4:48" ht="45" customHeight="1" x14ac:dyDescent="0.3">
      <c r="I34" s="1"/>
      <c r="P34" s="1"/>
      <c r="Q34" s="1"/>
      <c r="R34" s="1"/>
    </row>
    <row r="35" spans="4:48" ht="45" customHeight="1" x14ac:dyDescent="0.3">
      <c r="D35" s="1"/>
      <c r="E35" s="1"/>
      <c r="F35" s="1"/>
      <c r="G35" s="1"/>
      <c r="H35" s="1"/>
      <c r="P35" s="1"/>
      <c r="AQ35" s="1"/>
      <c r="AR35" s="1"/>
      <c r="AS35" s="1"/>
      <c r="AT35" s="1"/>
      <c r="AU35" s="9"/>
      <c r="AV35" s="1"/>
    </row>
    <row r="36" spans="4:48" ht="45" customHeight="1" x14ac:dyDescent="0.3">
      <c r="D36" s="1"/>
      <c r="E36" s="21"/>
      <c r="F36" s="21"/>
      <c r="G36" s="1"/>
      <c r="H36" s="21"/>
      <c r="I36" s="2"/>
      <c r="AQ36" s="9"/>
      <c r="AR36" s="9"/>
      <c r="AS36" s="9"/>
      <c r="AT36" s="1"/>
      <c r="AU36" s="9"/>
      <c r="AV36" s="2"/>
    </row>
    <row r="37" spans="4:48" ht="45" customHeight="1" x14ac:dyDescent="0.3">
      <c r="D37" s="1"/>
      <c r="E37" s="1"/>
      <c r="F37" s="1"/>
      <c r="G37" s="1"/>
      <c r="H37" s="21"/>
      <c r="I37" s="2"/>
      <c r="AQ37" s="1"/>
      <c r="AR37" s="1"/>
      <c r="AS37" s="1"/>
      <c r="AT37" s="1"/>
      <c r="AU37" s="9"/>
      <c r="AV37" s="2"/>
    </row>
    <row r="38" spans="4:48" ht="45" customHeight="1" x14ac:dyDescent="0.3">
      <c r="D38" s="3"/>
      <c r="E38" s="1"/>
      <c r="F38" s="1"/>
      <c r="G38" s="1"/>
      <c r="H38" s="1"/>
      <c r="I38" s="1"/>
      <c r="AQ38" s="3"/>
      <c r="AR38" s="9"/>
      <c r="AS38" s="1"/>
      <c r="AT38" s="1"/>
      <c r="AU38" s="1"/>
      <c r="AV38" s="1"/>
    </row>
    <row r="39" spans="4:48" ht="45" customHeight="1" x14ac:dyDescent="0.3">
      <c r="D39" s="4"/>
      <c r="E39" s="1"/>
      <c r="F39" s="1"/>
      <c r="G39" s="21"/>
      <c r="H39" s="21"/>
      <c r="I39" s="1"/>
      <c r="AQ39" s="4"/>
      <c r="AR39" s="9"/>
      <c r="AS39" s="1"/>
      <c r="AT39" s="9"/>
      <c r="AU39" s="9"/>
      <c r="AV39" s="9"/>
    </row>
    <row r="40" spans="4:48" ht="45" customHeight="1" x14ac:dyDescent="0.3">
      <c r="D40" s="5"/>
      <c r="E40" s="1"/>
      <c r="F40" s="1"/>
      <c r="G40" s="5"/>
      <c r="H40" s="5"/>
      <c r="I40" s="5"/>
      <c r="AQ40" s="5"/>
      <c r="AR40" s="9"/>
      <c r="AS40" s="1"/>
      <c r="AT40" s="5"/>
      <c r="AU40" s="5"/>
      <c r="AV40" s="5"/>
    </row>
    <row r="41" spans="4:48" ht="45" customHeight="1" x14ac:dyDescent="0.3">
      <c r="O41" s="13">
        <f>SUM(G39:H39)</f>
        <v>0</v>
      </c>
    </row>
    <row r="42" spans="4:48" ht="45" customHeight="1" x14ac:dyDescent="0.3">
      <c r="P42" s="13">
        <f>O41-Q43</f>
        <v>0</v>
      </c>
    </row>
    <row r="43" spans="4:48" ht="45" customHeight="1" x14ac:dyDescent="0.3">
      <c r="F43" s="14"/>
      <c r="G43" s="14"/>
      <c r="L43" s="13">
        <f>SUM(E40,E36,H37)</f>
        <v>0</v>
      </c>
      <c r="Q43" s="13">
        <f>SUM(S48,S52,P51)</f>
        <v>0</v>
      </c>
      <c r="AR43" s="13">
        <f>SUM(AR40,AR36,AU37)</f>
        <v>0</v>
      </c>
      <c r="AS43" s="14"/>
      <c r="AT43" s="14"/>
      <c r="AU43" s="13">
        <f>SUM(AT39:AV39)</f>
        <v>0</v>
      </c>
    </row>
    <row r="44" spans="4:48" ht="45" customHeight="1" x14ac:dyDescent="0.3">
      <c r="F44" s="14"/>
      <c r="G44" s="14"/>
      <c r="M44" s="13">
        <f>L43-N45</f>
        <v>0</v>
      </c>
      <c r="AR44" s="13">
        <f>AR43-AR45</f>
        <v>0</v>
      </c>
      <c r="AS44" s="14"/>
      <c r="AT44" s="14"/>
      <c r="AU44" s="13">
        <f>AU43-AU45</f>
        <v>0</v>
      </c>
    </row>
    <row r="45" spans="4:48" ht="45" customHeight="1" x14ac:dyDescent="0.3">
      <c r="F45" s="14"/>
      <c r="G45" s="14"/>
      <c r="N45" s="13">
        <f>SUM(O49:Q49)</f>
        <v>0</v>
      </c>
      <c r="AR45" s="13">
        <f>SUM(AQ49:AS49)</f>
        <v>0</v>
      </c>
      <c r="AS45" s="14"/>
      <c r="AT45" s="14"/>
      <c r="AU45" s="13">
        <f>SUM(AU48,AU52,AR51)</f>
        <v>0</v>
      </c>
    </row>
    <row r="46" spans="4:48" ht="45" customHeight="1" x14ac:dyDescent="0.3"/>
    <row r="47" spans="4:48" ht="45" customHeight="1" x14ac:dyDescent="0.3"/>
    <row r="48" spans="4:48" ht="45" customHeight="1" x14ac:dyDescent="0.3">
      <c r="O48" s="1"/>
      <c r="P48" s="1"/>
      <c r="Q48" s="1"/>
      <c r="R48" s="1"/>
      <c r="S48" s="21"/>
      <c r="T48" s="1"/>
      <c r="AQ48" s="1"/>
      <c r="AR48" s="1"/>
      <c r="AS48" s="1"/>
      <c r="AT48" s="1"/>
      <c r="AU48" s="9"/>
      <c r="AV48" s="1"/>
    </row>
    <row r="49" spans="15:48" ht="45" customHeight="1" x14ac:dyDescent="0.3">
      <c r="O49" s="21"/>
      <c r="P49" s="21"/>
      <c r="Q49" s="21"/>
      <c r="R49" s="1"/>
      <c r="S49" s="21"/>
      <c r="T49" s="2"/>
      <c r="AQ49" s="9"/>
      <c r="AR49" s="9"/>
      <c r="AS49" s="9"/>
      <c r="AT49" s="1"/>
      <c r="AU49" s="9"/>
      <c r="AV49" s="2"/>
    </row>
    <row r="50" spans="15:48" ht="45" customHeight="1" x14ac:dyDescent="0.3">
      <c r="O50" s="1"/>
      <c r="P50" s="1"/>
      <c r="Q50" s="1"/>
      <c r="R50" s="1"/>
      <c r="S50" s="21"/>
      <c r="T50" s="2"/>
      <c r="AQ50" s="1"/>
      <c r="AR50" s="1"/>
      <c r="AS50" s="1"/>
      <c r="AT50" s="1"/>
      <c r="AU50" s="9"/>
      <c r="AV50" s="2"/>
    </row>
    <row r="51" spans="15:48" ht="45" customHeight="1" x14ac:dyDescent="0.3">
      <c r="O51" s="3"/>
      <c r="P51" s="21"/>
      <c r="Q51" s="1"/>
      <c r="R51" s="1"/>
      <c r="S51" s="1"/>
      <c r="T51" s="1"/>
      <c r="AQ51" s="3"/>
      <c r="AR51" s="9"/>
      <c r="AS51" s="1"/>
      <c r="AT51" s="1"/>
      <c r="AU51" s="1"/>
      <c r="AV51" s="1"/>
    </row>
    <row r="52" spans="15:48" ht="45" customHeight="1" x14ac:dyDescent="0.3">
      <c r="O52" s="4"/>
      <c r="P52" s="21"/>
      <c r="Q52" s="1"/>
      <c r="R52" s="21"/>
      <c r="S52" s="21"/>
      <c r="T52" s="21"/>
      <c r="AQ52" s="4"/>
      <c r="AR52" s="9"/>
      <c r="AS52" s="1"/>
      <c r="AT52" s="9"/>
      <c r="AU52" s="9"/>
      <c r="AV52" s="9"/>
    </row>
    <row r="53" spans="15:48" ht="45" customHeight="1" x14ac:dyDescent="0.3">
      <c r="O53" s="5"/>
      <c r="P53" s="21"/>
      <c r="Q53" s="1"/>
      <c r="R53" s="5"/>
      <c r="S53" s="5"/>
      <c r="T53" s="5"/>
      <c r="AQ53" s="5"/>
      <c r="AR53" s="9"/>
      <c r="AS53" s="1"/>
      <c r="AT53" s="5"/>
      <c r="AU53" s="5"/>
      <c r="AV53" s="5"/>
    </row>
    <row r="54" spans="15:48" ht="45" customHeight="1" x14ac:dyDescent="0.3"/>
    <row r="55" spans="15:48" ht="45" customHeight="1" x14ac:dyDescent="0.3"/>
    <row r="56" spans="15:48" ht="45" customHeight="1" x14ac:dyDescent="0.3">
      <c r="AR56" s="13">
        <f>SUM(AR53,AR49,AU50)</f>
        <v>0</v>
      </c>
      <c r="AS56" s="14"/>
      <c r="AT56" s="14"/>
      <c r="AU56" s="13">
        <f>SUM(AT52:AV52)</f>
        <v>0</v>
      </c>
    </row>
    <row r="57" spans="15:48" ht="45" customHeight="1" x14ac:dyDescent="0.3">
      <c r="AR57" s="13">
        <f>AR56-AR58</f>
        <v>0</v>
      </c>
      <c r="AS57" s="14"/>
      <c r="AT57" s="14"/>
      <c r="AU57" s="13">
        <f>AU56-AU58</f>
        <v>0</v>
      </c>
    </row>
    <row r="58" spans="15:48" ht="45" customHeight="1" x14ac:dyDescent="0.3">
      <c r="AR58" s="13">
        <f>SUM(AQ62:AS62)</f>
        <v>0</v>
      </c>
      <c r="AS58" s="14"/>
      <c r="AT58" s="14"/>
      <c r="AU58" s="13">
        <f>SUM(AU61,AU65,AR64)</f>
        <v>0</v>
      </c>
    </row>
    <row r="59" spans="15:48" ht="45" customHeight="1" x14ac:dyDescent="0.3"/>
    <row r="60" spans="15:48" ht="45" customHeight="1" x14ac:dyDescent="0.3"/>
    <row r="61" spans="15:48" ht="45" customHeight="1" x14ac:dyDescent="0.3">
      <c r="AQ61" s="1"/>
      <c r="AR61" s="1"/>
      <c r="AS61" s="1"/>
      <c r="AT61" s="1"/>
      <c r="AU61" s="9"/>
      <c r="AV61" s="1"/>
    </row>
    <row r="62" spans="15:48" ht="45" customHeight="1" x14ac:dyDescent="0.3">
      <c r="AQ62" s="9"/>
      <c r="AR62" s="9"/>
      <c r="AS62" s="9"/>
      <c r="AT62" s="1"/>
      <c r="AU62" s="9"/>
      <c r="AV62" s="2"/>
    </row>
    <row r="63" spans="15:48" ht="45" customHeight="1" x14ac:dyDescent="0.3">
      <c r="AQ63" s="1"/>
      <c r="AR63" s="1"/>
      <c r="AS63" s="1"/>
      <c r="AT63" s="1"/>
      <c r="AU63" s="9"/>
      <c r="AV63" s="2"/>
    </row>
    <row r="64" spans="15:48" ht="45" customHeight="1" x14ac:dyDescent="0.3">
      <c r="AQ64" s="3"/>
      <c r="AR64" s="9"/>
      <c r="AS64" s="1"/>
      <c r="AT64" s="1"/>
      <c r="AU64" s="1"/>
      <c r="AV64" s="1"/>
    </row>
    <row r="65" spans="43:48" ht="45" customHeight="1" x14ac:dyDescent="0.3">
      <c r="AQ65" s="4"/>
      <c r="AR65" s="9"/>
      <c r="AS65" s="1"/>
      <c r="AT65" s="9"/>
      <c r="AU65" s="9"/>
      <c r="AV65" s="9"/>
    </row>
    <row r="66" spans="43:48" ht="45" customHeight="1" x14ac:dyDescent="0.3">
      <c r="AQ66" s="5"/>
      <c r="AR66" s="9"/>
      <c r="AS66" s="1"/>
      <c r="AT66" s="5"/>
      <c r="AU66" s="5"/>
      <c r="AV66" s="5"/>
    </row>
    <row r="67" spans="43:48" ht="45" customHeight="1" x14ac:dyDescent="0.3"/>
    <row r="68" spans="43:48" ht="45" customHeight="1" x14ac:dyDescent="0.3"/>
    <row r="69" spans="43:48" ht="45" customHeight="1" x14ac:dyDescent="0.3">
      <c r="AR69" s="13">
        <f>SUM(AR66,AR62,AU63)</f>
        <v>0</v>
      </c>
      <c r="AS69" s="14"/>
      <c r="AT69" s="14"/>
      <c r="AU69" s="13">
        <f>SUM(AT65:AV65)</f>
        <v>0</v>
      </c>
    </row>
    <row r="70" spans="43:48" ht="45" customHeight="1" x14ac:dyDescent="0.3">
      <c r="AR70" s="13">
        <f>AR69-AR71</f>
        <v>0</v>
      </c>
      <c r="AS70" s="14"/>
      <c r="AT70" s="14"/>
      <c r="AU70" s="13">
        <f>AU69-AU71</f>
        <v>0</v>
      </c>
    </row>
    <row r="71" spans="43:48" ht="45" customHeight="1" x14ac:dyDescent="0.3">
      <c r="AR71" s="13">
        <f>SUM(AR75:AS75)</f>
        <v>0</v>
      </c>
      <c r="AS71" s="14"/>
      <c r="AT71" s="14"/>
      <c r="AU71" s="13">
        <f>SUM(AU75,AT78,)</f>
        <v>0</v>
      </c>
    </row>
    <row r="72" spans="43:48" ht="45" customHeight="1" x14ac:dyDescent="0.3"/>
    <row r="73" spans="43:48" ht="45" customHeight="1" x14ac:dyDescent="0.3"/>
    <row r="74" spans="43:48" ht="45" customHeight="1" x14ac:dyDescent="0.3">
      <c r="AQ74" s="1"/>
      <c r="AR74" s="1"/>
      <c r="AS74" s="1"/>
      <c r="AT74" s="1"/>
      <c r="AV74" s="1"/>
    </row>
    <row r="75" spans="43:48" ht="45" customHeight="1" x14ac:dyDescent="0.3">
      <c r="AR75" s="9"/>
      <c r="AS75" s="9"/>
      <c r="AT75" s="1"/>
      <c r="AU75" s="9"/>
      <c r="AV75" s="2"/>
    </row>
    <row r="76" spans="43:48" ht="45" customHeight="1" x14ac:dyDescent="0.3">
      <c r="AQ76" s="1"/>
      <c r="AR76" s="1"/>
      <c r="AS76" s="1"/>
      <c r="AT76" s="1"/>
      <c r="AU76" s="9"/>
      <c r="AV76" s="2"/>
    </row>
    <row r="77" spans="43:48" ht="45" customHeight="1" x14ac:dyDescent="0.3">
      <c r="AQ77" s="3"/>
      <c r="AS77" s="1"/>
      <c r="AT77" s="1"/>
      <c r="AU77" s="1"/>
      <c r="AV77" s="1"/>
    </row>
    <row r="78" spans="43:48" ht="45" customHeight="1" x14ac:dyDescent="0.3">
      <c r="AQ78" s="4"/>
      <c r="AS78" s="1"/>
      <c r="AT78" s="9"/>
      <c r="AU78" s="9"/>
    </row>
    <row r="79" spans="43:48" ht="45" customHeight="1" x14ac:dyDescent="0.3">
      <c r="AQ79" s="5"/>
      <c r="AS79" s="1"/>
      <c r="AT79" s="5"/>
      <c r="AU79" s="5"/>
      <c r="AV79" s="5"/>
    </row>
    <row r="80" spans="43:48" ht="45" customHeight="1" x14ac:dyDescent="0.3"/>
    <row r="81" spans="43:48" ht="45" customHeight="1" x14ac:dyDescent="0.3"/>
    <row r="82" spans="43:48" ht="45" customHeight="1" x14ac:dyDescent="0.3">
      <c r="AR82" s="13">
        <f>SUM(AU76,AR75)</f>
        <v>0</v>
      </c>
      <c r="AS82" s="14"/>
      <c r="AT82" s="14"/>
      <c r="AU82" s="13">
        <f>SUM(AT78:AU78)</f>
        <v>0</v>
      </c>
    </row>
    <row r="83" spans="43:48" ht="45" customHeight="1" x14ac:dyDescent="0.3">
      <c r="AR83" s="13">
        <f>AR82-AR84</f>
        <v>0</v>
      </c>
      <c r="AS83" s="14"/>
      <c r="AT83" s="14"/>
      <c r="AU83" s="13">
        <f>AU82-AU84</f>
        <v>0</v>
      </c>
    </row>
    <row r="84" spans="43:48" ht="45" customHeight="1" x14ac:dyDescent="0.3">
      <c r="AR84" s="13">
        <f>SUM(AR88:AS88)</f>
        <v>0</v>
      </c>
      <c r="AS84" s="14"/>
      <c r="AT84" s="14"/>
      <c r="AU84" s="13">
        <f>SUM(AU88,AT91)</f>
        <v>0</v>
      </c>
    </row>
    <row r="85" spans="43:48" ht="45" customHeight="1" x14ac:dyDescent="0.3"/>
    <row r="86" spans="43:48" ht="45" customHeight="1" x14ac:dyDescent="0.3"/>
    <row r="87" spans="43:48" ht="45" customHeight="1" x14ac:dyDescent="0.3">
      <c r="AQ87" s="1"/>
      <c r="AR87" s="1"/>
      <c r="AS87" s="1"/>
      <c r="AT87" s="1"/>
      <c r="AU87" s="1"/>
      <c r="AV87" s="1"/>
    </row>
    <row r="88" spans="43:48" ht="45" customHeight="1" x14ac:dyDescent="0.3">
      <c r="AQ88" s="1"/>
      <c r="AR88" s="16"/>
      <c r="AS88" s="16"/>
      <c r="AT88" s="1"/>
      <c r="AU88" s="16"/>
      <c r="AV88" s="2"/>
    </row>
    <row r="89" spans="43:48" ht="45" customHeight="1" x14ac:dyDescent="0.3">
      <c r="AQ89" s="1"/>
      <c r="AR89" s="1"/>
      <c r="AS89" s="1"/>
      <c r="AT89" s="1"/>
      <c r="AU89" s="16"/>
      <c r="AV89" s="2"/>
    </row>
    <row r="90" spans="43:48" ht="45" customHeight="1" x14ac:dyDescent="0.3">
      <c r="AQ90" s="3"/>
      <c r="AR90" s="1"/>
      <c r="AS90" s="1"/>
      <c r="AT90" s="1"/>
      <c r="AU90" s="1"/>
      <c r="AV90" s="1"/>
    </row>
    <row r="91" spans="43:48" ht="45" customHeight="1" x14ac:dyDescent="0.3">
      <c r="AQ91" s="4"/>
      <c r="AR91" s="1"/>
      <c r="AS91" s="1"/>
      <c r="AT91" s="16"/>
      <c r="AU91" s="16"/>
      <c r="AV91" s="1"/>
    </row>
    <row r="92" spans="43:48" ht="45" customHeight="1" x14ac:dyDescent="0.3">
      <c r="AQ92" s="5"/>
      <c r="AR92" s="1"/>
      <c r="AS92" s="1"/>
      <c r="AT92" s="5"/>
      <c r="AU92" s="5"/>
      <c r="AV92" s="5"/>
    </row>
    <row r="93" spans="43:48" ht="45" customHeight="1" x14ac:dyDescent="0.3"/>
    <row r="94" spans="43:48" ht="45" customHeight="1" x14ac:dyDescent="0.3"/>
    <row r="95" spans="43:48" ht="45" customHeight="1" x14ac:dyDescent="0.3">
      <c r="AR95" s="13">
        <f>SUM(AU89,AR88)</f>
        <v>0</v>
      </c>
      <c r="AS95" s="14"/>
      <c r="AT95" s="14"/>
      <c r="AU95" s="13">
        <f>SUM(AT91:AU91)</f>
        <v>0</v>
      </c>
    </row>
    <row r="96" spans="43:48" ht="45" customHeight="1" x14ac:dyDescent="0.3">
      <c r="AR96" s="13">
        <f>AR95-AR97</f>
        <v>0</v>
      </c>
      <c r="AS96" s="14"/>
      <c r="AT96" s="14"/>
      <c r="AU96" s="13">
        <f>AU95-AU97</f>
        <v>0</v>
      </c>
    </row>
    <row r="97" spans="43:48" ht="45" customHeight="1" x14ac:dyDescent="0.3">
      <c r="AR97" s="13">
        <f>SUM(AR101:AS101)</f>
        <v>0</v>
      </c>
      <c r="AS97" s="14"/>
      <c r="AT97" s="14"/>
      <c r="AU97" s="13">
        <f>SUM(AU101,AT104)</f>
        <v>0</v>
      </c>
    </row>
    <row r="98" spans="43:48" ht="45" customHeight="1" x14ac:dyDescent="0.3"/>
    <row r="99" spans="43:48" ht="45" customHeight="1" x14ac:dyDescent="0.3"/>
    <row r="100" spans="43:48" ht="45" customHeight="1" x14ac:dyDescent="0.3">
      <c r="AQ100" s="1"/>
      <c r="AR100" s="1"/>
      <c r="AS100" s="1"/>
      <c r="AT100" s="1"/>
      <c r="AV100" s="1"/>
    </row>
    <row r="101" spans="43:48" ht="45" customHeight="1" x14ac:dyDescent="0.3">
      <c r="AR101" s="17"/>
      <c r="AS101" s="17"/>
      <c r="AT101" s="1"/>
      <c r="AV101" s="2"/>
    </row>
    <row r="102" spans="43:48" ht="45" customHeight="1" x14ac:dyDescent="0.3">
      <c r="AQ102" s="1"/>
      <c r="AR102" s="1"/>
      <c r="AS102" s="1"/>
      <c r="AT102" s="1"/>
      <c r="AV102" s="2"/>
    </row>
    <row r="103" spans="43:48" ht="45" customHeight="1" x14ac:dyDescent="0.3">
      <c r="AQ103" s="3"/>
      <c r="AR103" s="17"/>
      <c r="AS103" s="1"/>
      <c r="AT103" s="1"/>
      <c r="AU103" s="1"/>
      <c r="AV103" s="1"/>
    </row>
    <row r="104" spans="43:48" ht="45" customHeight="1" x14ac:dyDescent="0.3">
      <c r="AQ104" s="4"/>
      <c r="AR104" s="17"/>
      <c r="AS104" s="1"/>
      <c r="AT104" s="17"/>
      <c r="AU104" s="17"/>
    </row>
    <row r="105" spans="43:48" ht="45" customHeight="1" x14ac:dyDescent="0.3">
      <c r="AQ105" s="5"/>
      <c r="AS105" s="1"/>
      <c r="AT105" s="5"/>
      <c r="AU105" s="5"/>
      <c r="AV105" s="5"/>
    </row>
    <row r="106" spans="43:48" ht="45" customHeight="1" x14ac:dyDescent="0.3"/>
    <row r="107" spans="43:48" ht="45" customHeight="1" x14ac:dyDescent="0.3"/>
    <row r="108" spans="43:48" ht="45" customHeight="1" x14ac:dyDescent="0.3">
      <c r="AR108" s="13">
        <f>SUM(AR104,AS101)</f>
        <v>0</v>
      </c>
      <c r="AS108" s="14"/>
      <c r="AT108" s="14"/>
      <c r="AU108" s="13">
        <f>SUM(AT104:AU104)</f>
        <v>0</v>
      </c>
    </row>
    <row r="109" spans="43:48" ht="45" customHeight="1" x14ac:dyDescent="0.3">
      <c r="AR109" s="13">
        <f>AR108-AR110</f>
        <v>0</v>
      </c>
      <c r="AS109" s="14"/>
      <c r="AT109" s="14"/>
      <c r="AU109" s="13">
        <f>AU108-AU110</f>
        <v>0</v>
      </c>
    </row>
    <row r="110" spans="43:48" ht="45" customHeight="1" x14ac:dyDescent="0.3">
      <c r="AR110" s="13">
        <f>SUM(AR114:AS114)</f>
        <v>0</v>
      </c>
      <c r="AS110" s="14"/>
      <c r="AT110" s="14"/>
      <c r="AU110" s="13">
        <f>SUM(AU117,AR116)</f>
        <v>0</v>
      </c>
    </row>
    <row r="111" spans="43:48" ht="45" customHeight="1" x14ac:dyDescent="0.3"/>
    <row r="112" spans="43:48" ht="45" customHeight="1" x14ac:dyDescent="0.3"/>
    <row r="113" spans="43:48" ht="45" customHeight="1" x14ac:dyDescent="0.3">
      <c r="AQ113" s="1"/>
      <c r="AR113" s="1"/>
      <c r="AS113" s="1"/>
      <c r="AT113" s="1"/>
      <c r="AV113" s="1"/>
    </row>
    <row r="114" spans="43:48" ht="45" customHeight="1" x14ac:dyDescent="0.3">
      <c r="AR114" s="17"/>
      <c r="AS114" s="17"/>
      <c r="AT114" s="1"/>
      <c r="AV114" s="2"/>
    </row>
    <row r="115" spans="43:48" ht="45" customHeight="1" x14ac:dyDescent="0.3">
      <c r="AQ115" s="1"/>
      <c r="AR115" s="1"/>
      <c r="AS115" s="1"/>
      <c r="AT115" s="1"/>
      <c r="AV115" s="2"/>
    </row>
    <row r="116" spans="43:48" ht="45" customHeight="1" x14ac:dyDescent="0.3">
      <c r="AQ116" s="3"/>
      <c r="AR116" s="17"/>
      <c r="AS116" s="1"/>
      <c r="AT116" s="1"/>
      <c r="AU116" s="1"/>
      <c r="AV116" s="1"/>
    </row>
    <row r="117" spans="43:48" ht="45" customHeight="1" x14ac:dyDescent="0.3">
      <c r="AQ117" s="4"/>
      <c r="AR117" s="17"/>
      <c r="AS117" s="1"/>
      <c r="AT117" s="17"/>
      <c r="AU117" s="17"/>
    </row>
    <row r="118" spans="43:48" ht="45" customHeight="1" x14ac:dyDescent="0.3">
      <c r="AQ118" s="5"/>
      <c r="AS118" s="1"/>
      <c r="AT118" s="5"/>
      <c r="AU118" s="5"/>
      <c r="AV118" s="5"/>
    </row>
    <row r="119" spans="43:48" ht="45" customHeight="1" x14ac:dyDescent="0.3"/>
    <row r="120" spans="43:48" ht="45" customHeight="1" x14ac:dyDescent="0.3"/>
    <row r="121" spans="43:48" ht="45" customHeight="1" x14ac:dyDescent="0.3"/>
    <row r="122" spans="43:48" ht="45" customHeight="1" x14ac:dyDescent="0.3"/>
    <row r="123" spans="43:48" ht="45" customHeight="1" x14ac:dyDescent="0.3"/>
    <row r="124" spans="43:48" ht="45" customHeight="1" x14ac:dyDescent="0.3"/>
    <row r="125" spans="43:48" ht="45" customHeight="1" x14ac:dyDescent="0.3"/>
    <row r="126" spans="43:48" ht="45" customHeight="1" x14ac:dyDescent="0.3"/>
    <row r="127" spans="43:48" ht="45" customHeight="1" x14ac:dyDescent="0.3"/>
    <row r="128" spans="43:48" ht="45" customHeight="1" x14ac:dyDescent="0.3"/>
    <row r="129" ht="45" customHeight="1" x14ac:dyDescent="0.3"/>
    <row r="130" ht="45" customHeight="1" x14ac:dyDescent="0.3"/>
    <row r="131" ht="45" customHeight="1" x14ac:dyDescent="0.3"/>
    <row r="132" ht="45" customHeight="1" x14ac:dyDescent="0.3"/>
    <row r="133" ht="45" customHeight="1" x14ac:dyDescent="0.3"/>
    <row r="134" ht="45" customHeight="1" x14ac:dyDescent="0.3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E3E76-1545-4E61-8C31-EF6BDCB6FA08}">
  <dimension ref="B1:BI151"/>
  <sheetViews>
    <sheetView topLeftCell="A13" zoomScale="40" zoomScaleNormal="40" workbookViewId="0">
      <selection activeCell="AI14" sqref="AI14"/>
    </sheetView>
  </sheetViews>
  <sheetFormatPr defaultRowHeight="14.4" x14ac:dyDescent="0.3"/>
  <cols>
    <col min="1" max="261" width="8.5546875" customWidth="1"/>
  </cols>
  <sheetData>
    <row r="1" spans="42:53" ht="45" customHeight="1" x14ac:dyDescent="0.3"/>
    <row r="2" spans="42:53" ht="45" customHeight="1" x14ac:dyDescent="0.3"/>
    <row r="3" spans="42:53" ht="45" customHeight="1" x14ac:dyDescent="0.3">
      <c r="AP3" s="14"/>
      <c r="AQ3" s="18"/>
      <c r="AR3" s="18"/>
      <c r="AS3" s="18"/>
      <c r="AT3" s="18"/>
      <c r="AU3" s="10"/>
      <c r="AV3" s="18"/>
      <c r="AW3" s="14"/>
      <c r="AX3" s="14"/>
      <c r="AY3" s="14"/>
      <c r="AZ3" s="14"/>
      <c r="BA3" s="14"/>
    </row>
    <row r="4" spans="42:53" ht="45" customHeight="1" x14ac:dyDescent="0.3">
      <c r="AP4" s="14"/>
      <c r="AQ4" s="10"/>
      <c r="AR4" s="10"/>
      <c r="AS4" s="10"/>
      <c r="AT4" s="18"/>
      <c r="AU4" s="10"/>
      <c r="AV4" s="20"/>
      <c r="AW4" s="14"/>
      <c r="AX4" s="14"/>
      <c r="AY4" s="14"/>
      <c r="AZ4" s="14"/>
      <c r="BA4" s="14"/>
    </row>
    <row r="5" spans="42:53" ht="45" customHeight="1" x14ac:dyDescent="0.3">
      <c r="AP5" s="14"/>
      <c r="AQ5" s="18"/>
      <c r="AR5" s="18"/>
      <c r="AS5" s="18"/>
      <c r="AT5" s="18"/>
      <c r="AU5" s="10"/>
      <c r="AV5" s="20"/>
      <c r="AW5" s="14"/>
      <c r="AX5" s="14"/>
      <c r="AY5" s="14"/>
      <c r="AZ5" s="14"/>
      <c r="BA5" s="14"/>
    </row>
    <row r="6" spans="42:53" ht="45" customHeight="1" x14ac:dyDescent="0.3">
      <c r="AP6" s="14"/>
      <c r="AQ6" s="3"/>
      <c r="AR6" s="10"/>
      <c r="AS6" s="18"/>
      <c r="AT6" s="18"/>
      <c r="AU6" s="18"/>
      <c r="AV6" s="18"/>
      <c r="AW6" s="14"/>
      <c r="AX6" s="14"/>
      <c r="AY6" s="14"/>
      <c r="AZ6" s="14"/>
      <c r="BA6" s="14"/>
    </row>
    <row r="7" spans="42:53" ht="45" customHeight="1" x14ac:dyDescent="0.3">
      <c r="AP7" s="14"/>
      <c r="AQ7" s="4"/>
      <c r="AR7" s="10"/>
      <c r="AS7" s="18"/>
      <c r="AT7" s="10"/>
      <c r="AU7" s="10"/>
      <c r="AV7" s="10"/>
      <c r="AW7" s="14"/>
      <c r="AX7" s="14"/>
      <c r="AY7" s="14"/>
      <c r="AZ7" s="14"/>
      <c r="BA7" s="14"/>
    </row>
    <row r="8" spans="42:53" ht="45" customHeight="1" x14ac:dyDescent="0.3">
      <c r="AP8" s="14"/>
      <c r="AQ8" s="5"/>
      <c r="AR8" s="10"/>
      <c r="AS8" s="18"/>
      <c r="AT8" s="5"/>
      <c r="AU8" s="5"/>
      <c r="AV8" s="5"/>
      <c r="AW8" s="14"/>
      <c r="AX8" s="14"/>
      <c r="AY8" s="14"/>
      <c r="AZ8" s="14"/>
      <c r="BA8" s="14"/>
    </row>
    <row r="9" spans="42:53" ht="45" customHeight="1" x14ac:dyDescent="0.3">
      <c r="AP9" s="14"/>
      <c r="AQ9" s="5"/>
      <c r="AR9" s="5"/>
      <c r="AS9" s="18"/>
      <c r="AT9" s="5"/>
      <c r="AU9" s="5"/>
      <c r="AV9" s="5"/>
      <c r="AW9" s="14"/>
      <c r="AX9" s="14"/>
      <c r="AY9" s="14"/>
      <c r="AZ9" s="14"/>
      <c r="BA9" s="14"/>
    </row>
    <row r="10" spans="42:53" ht="45" customHeight="1" x14ac:dyDescent="0.3">
      <c r="AP10" s="14"/>
      <c r="AQ10" s="14"/>
      <c r="AR10" s="14"/>
      <c r="AS10" s="14"/>
      <c r="AT10" s="14"/>
      <c r="AU10" s="14"/>
      <c r="AW10" s="14"/>
      <c r="AX10" s="14"/>
      <c r="AY10" s="14"/>
      <c r="AZ10" s="14"/>
      <c r="BA10" s="14"/>
    </row>
    <row r="11" spans="42:53" ht="45" customHeight="1" x14ac:dyDescent="0.3">
      <c r="AP11" s="14"/>
      <c r="AQ11" s="14"/>
      <c r="AR11" s="13">
        <f>SUM(AR8,AR4,AU5)</f>
        <v>0</v>
      </c>
      <c r="AS11" s="14"/>
      <c r="AT11" s="14"/>
      <c r="AU11" s="13">
        <f>SUM(AT7:AV7)</f>
        <v>0</v>
      </c>
      <c r="AW11" s="14"/>
      <c r="AX11" s="14"/>
      <c r="AY11" s="14"/>
      <c r="AZ11" s="14"/>
      <c r="BA11" s="14"/>
    </row>
    <row r="12" spans="42:53" ht="45" customHeight="1" x14ac:dyDescent="0.3">
      <c r="AP12" s="14"/>
      <c r="AQ12" s="14"/>
      <c r="AR12" s="13">
        <f>AR11-AR13</f>
        <v>0</v>
      </c>
      <c r="AS12" s="14"/>
      <c r="AT12" s="14"/>
      <c r="AU12" s="13">
        <f>AU11-AU13</f>
        <v>0</v>
      </c>
      <c r="AW12" s="14"/>
      <c r="AX12" s="14"/>
      <c r="AY12" s="14"/>
      <c r="AZ12" s="14"/>
      <c r="BA12" s="14"/>
    </row>
    <row r="13" spans="42:53" ht="45" customHeight="1" x14ac:dyDescent="0.3">
      <c r="AP13" s="14"/>
      <c r="AQ13" s="14"/>
      <c r="AR13" s="13">
        <f>SUM(AR11)</f>
        <v>0</v>
      </c>
      <c r="AS13" s="14"/>
      <c r="AT13" s="14"/>
      <c r="AU13" s="13">
        <f>AU21-AU18</f>
        <v>0</v>
      </c>
      <c r="AW13" s="14"/>
      <c r="AX13" s="14"/>
      <c r="AY13" s="14"/>
      <c r="AZ13" s="14"/>
      <c r="BA13" s="14"/>
    </row>
    <row r="14" spans="42:53" ht="45" customHeight="1" x14ac:dyDescent="0.3"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</row>
    <row r="15" spans="42:53" ht="45" customHeight="1" x14ac:dyDescent="0.3">
      <c r="AP15" s="14"/>
      <c r="AQ15" s="5"/>
      <c r="AR15" s="5"/>
      <c r="AS15" s="18"/>
      <c r="AV15" s="5"/>
      <c r="AW15" s="14"/>
      <c r="AX15" s="14"/>
      <c r="AY15" s="14"/>
      <c r="AZ15" s="14"/>
      <c r="BA15" s="14"/>
    </row>
    <row r="16" spans="42:53" ht="45" customHeight="1" x14ac:dyDescent="0.3">
      <c r="AP16" s="14"/>
      <c r="AQ16" s="5"/>
      <c r="AR16" s="5"/>
      <c r="AS16" s="18"/>
      <c r="AV16" s="5"/>
      <c r="AW16" s="14"/>
      <c r="AX16" s="14"/>
      <c r="AY16" s="14"/>
      <c r="AZ16" s="14"/>
      <c r="BA16" s="14"/>
    </row>
    <row r="17" spans="2:61" ht="45" customHeight="1" x14ac:dyDescent="0.3">
      <c r="D17" s="11"/>
      <c r="E17" s="8" t="s">
        <v>0</v>
      </c>
      <c r="F17" s="12" t="s">
        <v>8</v>
      </c>
      <c r="AP17" s="14"/>
      <c r="AQ17" s="5"/>
      <c r="AR17" s="11"/>
      <c r="AS17" s="18"/>
      <c r="AT17" s="5"/>
      <c r="AU17" s="5"/>
      <c r="AV17" s="5"/>
      <c r="AW17" s="14"/>
      <c r="AX17" s="14"/>
      <c r="AY17" s="14"/>
      <c r="AZ17" s="14"/>
      <c r="BA17" s="14"/>
    </row>
    <row r="18" spans="2:61" ht="45" customHeight="1" x14ac:dyDescent="0.3">
      <c r="D18" s="10"/>
      <c r="E18" s="8" t="s">
        <v>0</v>
      </c>
      <c r="F18" s="12" t="s">
        <v>7</v>
      </c>
      <c r="AP18" s="14"/>
      <c r="AQ18" s="5"/>
      <c r="AR18" s="5"/>
      <c r="AS18" s="18"/>
      <c r="AT18" s="11"/>
      <c r="AU18" s="11"/>
      <c r="AW18" s="14"/>
      <c r="AX18" s="14"/>
      <c r="AY18" s="14"/>
      <c r="AZ18" s="14"/>
      <c r="BA18" s="14"/>
    </row>
    <row r="19" spans="2:61" ht="45" customHeight="1" x14ac:dyDescent="0.3"/>
    <row r="20" spans="2:61" ht="45" customHeight="1" x14ac:dyDescent="0.3">
      <c r="AQ20" s="14"/>
      <c r="AR20" s="14"/>
      <c r="AS20" s="14"/>
      <c r="AT20" s="14"/>
      <c r="AU20" s="14"/>
    </row>
    <row r="21" spans="2:61" ht="45" customHeight="1" x14ac:dyDescent="0.3">
      <c r="AQ21" s="14"/>
      <c r="AR21" s="13">
        <f>SUM(AR17,AR13)</f>
        <v>0</v>
      </c>
      <c r="AS21" s="14"/>
      <c r="AT21" s="14"/>
      <c r="AU21" s="13">
        <f>SUM(AT18:AU18)</f>
        <v>0</v>
      </c>
    </row>
    <row r="22" spans="2:61" ht="45" customHeight="1" x14ac:dyDescent="0.3">
      <c r="AQ22" s="14"/>
      <c r="AR22" s="13">
        <f>AR21-AR23</f>
        <v>0</v>
      </c>
      <c r="AS22" s="14"/>
      <c r="AT22" s="14"/>
      <c r="AU22" s="13">
        <f>AU21-AU23</f>
        <v>0</v>
      </c>
    </row>
    <row r="23" spans="2:61" ht="45" customHeight="1" x14ac:dyDescent="0.3">
      <c r="AQ23" s="14"/>
      <c r="AR23" s="13">
        <f>SUM(AQ27:AS27)</f>
        <v>0</v>
      </c>
      <c r="AS23" s="14"/>
      <c r="AT23" s="14"/>
      <c r="AU23" s="13">
        <f>SUM(AU26,AU30,AR29)</f>
        <v>0</v>
      </c>
    </row>
    <row r="24" spans="2:61" ht="45" customHeight="1" x14ac:dyDescent="0.3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H24" s="6"/>
      <c r="BI24" s="1"/>
    </row>
    <row r="25" spans="2:61" ht="45" customHeight="1" x14ac:dyDescent="0.3">
      <c r="B25" s="14"/>
      <c r="C25" s="18"/>
      <c r="D25" s="18"/>
      <c r="E25" s="18"/>
      <c r="F25" s="18"/>
      <c r="G25" s="18"/>
      <c r="H25" s="18"/>
      <c r="I25" s="18"/>
      <c r="J25" s="18"/>
      <c r="K25" s="18"/>
      <c r="L25" s="14"/>
      <c r="M25" s="14"/>
      <c r="N25" s="14"/>
      <c r="O25" s="14"/>
      <c r="P25" s="18"/>
      <c r="Q25" s="18"/>
      <c r="R25" s="18"/>
      <c r="S25" s="18"/>
      <c r="T25" s="18"/>
      <c r="U25" s="18"/>
      <c r="V25" s="18"/>
      <c r="W25" s="18"/>
      <c r="X25" s="18"/>
      <c r="Y25" s="14"/>
      <c r="Z25" s="14"/>
      <c r="AA25" s="14"/>
      <c r="AB25" s="14"/>
      <c r="AC25" s="14"/>
      <c r="AD25" s="18"/>
      <c r="AE25" s="18"/>
      <c r="AF25" s="18"/>
      <c r="AG25" s="18"/>
      <c r="AH25" s="18"/>
      <c r="AI25" s="18"/>
      <c r="AJ25" s="14"/>
      <c r="AK25" s="14"/>
      <c r="AL25" s="14"/>
      <c r="AM25" s="14"/>
      <c r="AN25" s="14"/>
      <c r="AO25" s="14"/>
      <c r="AP25" s="14"/>
      <c r="AQ25" s="18"/>
      <c r="AR25" s="18"/>
      <c r="AS25" s="18"/>
      <c r="AT25" s="18"/>
      <c r="AU25" s="18"/>
      <c r="AV25" s="18"/>
      <c r="AW25" s="14"/>
      <c r="AX25" s="14"/>
      <c r="AY25" s="14"/>
      <c r="AZ25" s="14"/>
      <c r="BA25" s="14"/>
    </row>
    <row r="26" spans="2:61" ht="45" customHeight="1" x14ac:dyDescent="0.3">
      <c r="B26" s="14"/>
      <c r="C26" s="18"/>
      <c r="D26" s="18"/>
      <c r="E26" s="18"/>
      <c r="F26" s="18"/>
      <c r="G26" s="18"/>
      <c r="H26" s="10"/>
      <c r="I26" s="18"/>
      <c r="J26" s="18"/>
      <c r="K26" s="18"/>
      <c r="L26" s="14"/>
      <c r="M26" s="14"/>
      <c r="N26" s="14"/>
      <c r="O26" s="14"/>
      <c r="P26" s="18"/>
      <c r="Q26" s="18"/>
      <c r="R26" s="18"/>
      <c r="S26" s="18"/>
      <c r="T26" s="18"/>
      <c r="U26" s="11"/>
      <c r="V26" s="18"/>
      <c r="W26" s="18"/>
      <c r="X26" s="18"/>
      <c r="Y26" s="14"/>
      <c r="Z26" s="14"/>
      <c r="AA26" s="14"/>
      <c r="AB26" s="14"/>
      <c r="AC26" s="14"/>
      <c r="AD26" s="18"/>
      <c r="AE26" s="18"/>
      <c r="AF26" s="18"/>
      <c r="AG26" s="18"/>
      <c r="AH26" s="11"/>
      <c r="AI26" s="18"/>
      <c r="AJ26" s="14"/>
      <c r="AK26" s="14"/>
      <c r="AL26" s="14"/>
      <c r="AM26" s="14"/>
      <c r="AN26" s="14"/>
      <c r="AO26" s="14"/>
      <c r="AP26" s="14"/>
      <c r="AQ26" s="18"/>
      <c r="AR26" s="18"/>
      <c r="AS26" s="18"/>
      <c r="AT26" s="18"/>
      <c r="AU26" s="11"/>
      <c r="AV26" s="18"/>
      <c r="AW26" s="14"/>
      <c r="AX26" s="14"/>
      <c r="AY26" s="14"/>
      <c r="AZ26" s="14"/>
      <c r="BA26" s="14"/>
    </row>
    <row r="27" spans="2:61" ht="45" customHeight="1" x14ac:dyDescent="0.3">
      <c r="B27" s="14"/>
      <c r="C27" s="18"/>
      <c r="D27" s="10"/>
      <c r="E27" s="10"/>
      <c r="F27" s="10"/>
      <c r="G27" s="18"/>
      <c r="H27" s="10"/>
      <c r="I27" s="20"/>
      <c r="J27" s="18"/>
      <c r="K27" s="18"/>
      <c r="L27" s="13">
        <f>SUM(H26:H28)</f>
        <v>0</v>
      </c>
      <c r="M27" s="13">
        <f>L27-N27</f>
        <v>0</v>
      </c>
      <c r="N27" s="13">
        <f>SUM(Q27,T30,U27)</f>
        <v>0</v>
      </c>
      <c r="O27" s="14"/>
      <c r="P27" s="18"/>
      <c r="Q27" s="11"/>
      <c r="R27" s="11"/>
      <c r="S27" s="11"/>
      <c r="T27" s="18"/>
      <c r="U27" s="11"/>
      <c r="V27" s="20"/>
      <c r="W27" s="18"/>
      <c r="X27" s="18"/>
      <c r="Y27" s="13">
        <f>SUM(U26:U28)</f>
        <v>0</v>
      </c>
      <c r="Z27" s="13">
        <f>Y27-AA27</f>
        <v>0</v>
      </c>
      <c r="AA27" s="13">
        <f>SUM(AD27,AG30,AH27)</f>
        <v>0</v>
      </c>
      <c r="AB27" s="14"/>
      <c r="AC27" s="14"/>
      <c r="AD27" s="11"/>
      <c r="AE27" s="11"/>
      <c r="AF27" s="11"/>
      <c r="AG27" s="18"/>
      <c r="AH27" s="11"/>
      <c r="AI27" s="20"/>
      <c r="AJ27" s="14"/>
      <c r="AK27" s="18"/>
      <c r="AL27" s="13">
        <f>SUM(AH26:AH28)</f>
        <v>0</v>
      </c>
      <c r="AM27" s="13">
        <f>AL27-AN27</f>
        <v>0</v>
      </c>
      <c r="AN27" s="13">
        <f>SUM(AQ27,AT30,AU27)</f>
        <v>0</v>
      </c>
      <c r="AO27" s="14"/>
      <c r="AP27" s="14"/>
      <c r="AQ27" s="11"/>
      <c r="AR27" s="11"/>
      <c r="AS27" s="11"/>
      <c r="AT27" s="18"/>
      <c r="AU27" s="11"/>
      <c r="AV27" s="20"/>
      <c r="AW27" s="14"/>
      <c r="AX27" s="14"/>
      <c r="AY27" s="14"/>
      <c r="AZ27" s="14"/>
      <c r="BA27" s="14"/>
    </row>
    <row r="28" spans="2:61" ht="45" customHeight="1" x14ac:dyDescent="0.3">
      <c r="B28" s="14"/>
      <c r="C28" s="18"/>
      <c r="D28" s="18"/>
      <c r="E28" s="18"/>
      <c r="F28" s="18"/>
      <c r="G28" s="18"/>
      <c r="H28" s="10"/>
      <c r="I28" s="20"/>
      <c r="J28" s="18"/>
      <c r="K28" s="18"/>
      <c r="L28" s="15"/>
      <c r="M28" s="15"/>
      <c r="N28" s="15"/>
      <c r="O28" s="14"/>
      <c r="P28" s="18"/>
      <c r="Q28" s="18"/>
      <c r="R28" s="18"/>
      <c r="S28" s="18"/>
      <c r="T28" s="18"/>
      <c r="U28" s="11"/>
      <c r="V28" s="20"/>
      <c r="W28" s="18"/>
      <c r="X28" s="18"/>
      <c r="Y28" s="15"/>
      <c r="Z28" s="15"/>
      <c r="AA28" s="15"/>
      <c r="AB28" s="14"/>
      <c r="AC28" s="14"/>
      <c r="AD28" s="18"/>
      <c r="AE28" s="18"/>
      <c r="AF28" s="18"/>
      <c r="AG28" s="18"/>
      <c r="AH28" s="11"/>
      <c r="AI28" s="20"/>
      <c r="AJ28" s="14"/>
      <c r="AK28" s="18"/>
      <c r="AL28" s="15"/>
      <c r="AM28" s="15"/>
      <c r="AN28" s="15"/>
      <c r="AO28" s="14"/>
      <c r="AP28" s="14"/>
      <c r="AQ28" s="18"/>
      <c r="AR28" s="18"/>
      <c r="AS28" s="18"/>
      <c r="AT28" s="18"/>
      <c r="AU28" s="11"/>
      <c r="AV28" s="20"/>
      <c r="AW28" s="14"/>
      <c r="AX28" s="14"/>
      <c r="AY28" s="14"/>
      <c r="AZ28" s="14"/>
      <c r="BA28" s="14"/>
    </row>
    <row r="29" spans="2:61" ht="45" customHeight="1" x14ac:dyDescent="0.3">
      <c r="B29" s="14"/>
      <c r="C29" s="18"/>
      <c r="D29" s="3"/>
      <c r="E29" s="10"/>
      <c r="F29" s="18"/>
      <c r="G29" s="18"/>
      <c r="H29" s="18"/>
      <c r="I29" s="18"/>
      <c r="J29" s="18"/>
      <c r="K29" s="18"/>
      <c r="L29" s="15"/>
      <c r="M29" s="15"/>
      <c r="N29" s="15"/>
      <c r="O29" s="14"/>
      <c r="P29" s="18"/>
      <c r="Q29" s="3"/>
      <c r="R29" s="11"/>
      <c r="S29" s="18"/>
      <c r="T29" s="18"/>
      <c r="U29" s="18"/>
      <c r="V29" s="18"/>
      <c r="W29" s="18"/>
      <c r="X29" s="18"/>
      <c r="Y29" s="15"/>
      <c r="Z29" s="15"/>
      <c r="AA29" s="15"/>
      <c r="AB29" s="14"/>
      <c r="AC29" s="14"/>
      <c r="AD29" s="3"/>
      <c r="AE29" s="11"/>
      <c r="AF29" s="18"/>
      <c r="AG29" s="18"/>
      <c r="AH29" s="18"/>
      <c r="AI29" s="18"/>
      <c r="AJ29" s="14"/>
      <c r="AK29" s="18"/>
      <c r="AL29" s="15"/>
      <c r="AM29" s="15"/>
      <c r="AN29" s="15"/>
      <c r="AO29" s="14"/>
      <c r="AP29" s="14"/>
      <c r="AQ29" s="3"/>
      <c r="AR29" s="11"/>
      <c r="AS29" s="18"/>
      <c r="AT29" s="18"/>
      <c r="AU29" s="18"/>
      <c r="AV29" s="18"/>
      <c r="AW29" s="14"/>
      <c r="AX29" s="14"/>
      <c r="AY29" s="14"/>
      <c r="AZ29" s="14"/>
      <c r="BA29" s="14"/>
    </row>
    <row r="30" spans="2:61" ht="45" customHeight="1" x14ac:dyDescent="0.3">
      <c r="B30" s="14"/>
      <c r="C30" s="18"/>
      <c r="D30" s="4"/>
      <c r="E30" s="10"/>
      <c r="F30" s="18"/>
      <c r="G30" s="10"/>
      <c r="H30" s="10"/>
      <c r="I30" s="10"/>
      <c r="J30" s="18"/>
      <c r="K30" s="18"/>
      <c r="L30" s="13">
        <f>SUM(I30,E30,F27)</f>
        <v>0</v>
      </c>
      <c r="M30" s="13">
        <f>L30-N30</f>
        <v>0</v>
      </c>
      <c r="N30" s="13">
        <f>SUM(R29:R31)</f>
        <v>0</v>
      </c>
      <c r="O30" s="14"/>
      <c r="P30" s="18"/>
      <c r="Q30" s="4"/>
      <c r="R30" s="11"/>
      <c r="S30" s="18"/>
      <c r="T30" s="11"/>
      <c r="U30" s="11"/>
      <c r="V30" s="11"/>
      <c r="W30" s="18"/>
      <c r="X30" s="18"/>
      <c r="Y30" s="13">
        <f>SUM(V30,R30,S27)</f>
        <v>0</v>
      </c>
      <c r="Z30" s="13">
        <f>Y30-AA30</f>
        <v>0</v>
      </c>
      <c r="AA30" s="13">
        <f>SUM(AE29:AE31)</f>
        <v>0</v>
      </c>
      <c r="AB30" s="14"/>
      <c r="AC30" s="14"/>
      <c r="AD30" s="4"/>
      <c r="AE30" s="11"/>
      <c r="AF30" s="18"/>
      <c r="AG30" s="11"/>
      <c r="AH30" s="11"/>
      <c r="AI30" s="11"/>
      <c r="AJ30" s="14"/>
      <c r="AK30" s="18"/>
      <c r="AL30" s="13">
        <f>SUM(AI30,AE30,AF27)</f>
        <v>0</v>
      </c>
      <c r="AM30" s="13">
        <f>AL30-AN30</f>
        <v>0</v>
      </c>
      <c r="AN30" s="13">
        <f>SUM(AR29:AR31)</f>
        <v>0</v>
      </c>
      <c r="AO30" s="14"/>
      <c r="AP30" s="14"/>
      <c r="AQ30" s="4"/>
      <c r="AR30" s="11"/>
      <c r="AS30" s="18"/>
      <c r="AT30" s="11"/>
      <c r="AU30" s="11"/>
      <c r="AV30" s="11"/>
      <c r="AW30" s="14"/>
      <c r="AX30" s="14"/>
      <c r="AY30" s="14"/>
      <c r="AZ30" s="14"/>
      <c r="BA30" s="14"/>
    </row>
    <row r="31" spans="2:61" ht="45" customHeight="1" x14ac:dyDescent="0.3">
      <c r="B31" s="14"/>
      <c r="C31" s="18"/>
      <c r="D31" s="5"/>
      <c r="E31" s="10"/>
      <c r="F31" s="18"/>
      <c r="G31" s="5"/>
      <c r="H31" s="5"/>
      <c r="I31" s="5"/>
      <c r="J31" s="18"/>
      <c r="K31" s="18"/>
      <c r="L31" s="14"/>
      <c r="M31" s="14"/>
      <c r="N31" s="14"/>
      <c r="O31" s="14"/>
      <c r="P31" s="18"/>
      <c r="Q31" s="5"/>
      <c r="R31" s="11"/>
      <c r="S31" s="18"/>
      <c r="T31" s="5"/>
      <c r="U31" s="5"/>
      <c r="V31" s="5"/>
      <c r="W31" s="18"/>
      <c r="X31" s="18"/>
      <c r="Y31" s="14"/>
      <c r="Z31" s="14"/>
      <c r="AA31" s="14"/>
      <c r="AB31" s="14"/>
      <c r="AC31" s="14"/>
      <c r="AD31" s="5"/>
      <c r="AE31" s="11"/>
      <c r="AF31" s="18"/>
      <c r="AG31" s="5"/>
      <c r="AH31" s="5"/>
      <c r="AI31" s="5"/>
      <c r="AJ31" s="14"/>
      <c r="AK31" s="14"/>
      <c r="AL31" s="14"/>
      <c r="AM31" s="14"/>
      <c r="AN31" s="14"/>
      <c r="AO31" s="14"/>
      <c r="AP31" s="14"/>
      <c r="AQ31" s="5"/>
      <c r="AR31" s="11"/>
      <c r="AS31" s="18"/>
      <c r="AT31" s="5"/>
      <c r="AU31" s="5"/>
      <c r="AV31" s="5"/>
      <c r="AW31" s="14"/>
      <c r="AX31" s="14"/>
      <c r="AY31" s="14"/>
      <c r="AZ31" s="14"/>
      <c r="BA31" s="14"/>
    </row>
    <row r="32" spans="2:61" ht="45" customHeight="1" x14ac:dyDescent="0.3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</row>
    <row r="33" spans="2:53" ht="45" customHeight="1" x14ac:dyDescent="0.3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</row>
    <row r="34" spans="2:53" ht="45" customHeight="1" x14ac:dyDescent="0.3">
      <c r="B34" s="14"/>
      <c r="C34" s="14"/>
      <c r="D34" s="14"/>
      <c r="E34" s="13">
        <f>SUM(E31,E27,H28)</f>
        <v>0</v>
      </c>
      <c r="F34" s="14"/>
      <c r="G34" s="14"/>
      <c r="H34" s="13">
        <f>SUM(G30:I30)</f>
        <v>0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8"/>
      <c r="AL34" s="15"/>
      <c r="AM34" s="15"/>
      <c r="AN34" s="15"/>
      <c r="AO34" s="14"/>
      <c r="AP34" s="14"/>
      <c r="AQ34" s="14"/>
      <c r="AR34" s="13">
        <f>SUM(AR31,AR27,AU28)</f>
        <v>0</v>
      </c>
      <c r="AS34" s="14"/>
      <c r="AT34" s="14"/>
      <c r="AU34" s="13">
        <f>SUM(AT30:AV30)</f>
        <v>0</v>
      </c>
      <c r="AV34" s="14"/>
      <c r="AW34" s="14"/>
      <c r="AX34" s="14"/>
      <c r="AY34" s="14"/>
      <c r="AZ34" s="14"/>
      <c r="BA34" s="14"/>
    </row>
    <row r="35" spans="2:53" ht="45" customHeight="1" x14ac:dyDescent="0.3">
      <c r="B35" s="14"/>
      <c r="C35" s="14"/>
      <c r="D35" s="14"/>
      <c r="E35" s="13">
        <f>E34-E36</f>
        <v>0</v>
      </c>
      <c r="F35" s="14"/>
      <c r="G35" s="14"/>
      <c r="H35" s="13">
        <f>H34-H36</f>
        <v>0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3">
        <f>AR34-AR36</f>
        <v>0</v>
      </c>
      <c r="AS35" s="14"/>
      <c r="AT35" s="14"/>
      <c r="AU35" s="13">
        <f>AU34-AU36</f>
        <v>0</v>
      </c>
      <c r="AV35" s="14"/>
      <c r="AW35" s="14"/>
      <c r="AX35" s="14"/>
      <c r="AY35" s="14"/>
      <c r="AZ35" s="14"/>
      <c r="BA35" s="14"/>
    </row>
    <row r="36" spans="2:53" ht="45" customHeight="1" x14ac:dyDescent="0.3">
      <c r="B36" s="14"/>
      <c r="C36" s="14"/>
      <c r="D36" s="14"/>
      <c r="E36" s="13">
        <f>SUM(D40:F40)</f>
        <v>0</v>
      </c>
      <c r="F36" s="14"/>
      <c r="G36" s="14"/>
      <c r="H36" s="13">
        <f>SUM(H39,H43,E42)</f>
        <v>0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3">
        <f>SUM(AQ40:AS40)</f>
        <v>0</v>
      </c>
      <c r="AS36" s="14"/>
      <c r="AT36" s="14"/>
      <c r="AU36" s="13">
        <f>SUM(AU39,AU43,AR42)</f>
        <v>0</v>
      </c>
      <c r="AV36" s="14"/>
      <c r="AW36" s="14"/>
      <c r="AX36" s="14"/>
      <c r="AY36" s="14"/>
      <c r="AZ36" s="14"/>
      <c r="BA36" s="14"/>
    </row>
    <row r="37" spans="2:53" ht="45" customHeight="1" x14ac:dyDescent="0.3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</row>
    <row r="38" spans="2:53" ht="45" customHeight="1" x14ac:dyDescent="0.3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</row>
    <row r="39" spans="2:53" ht="45" customHeight="1" x14ac:dyDescent="0.3">
      <c r="B39" s="14"/>
      <c r="C39" s="14"/>
      <c r="D39" s="18"/>
      <c r="E39" s="18"/>
      <c r="F39" s="18"/>
      <c r="G39" s="18"/>
      <c r="H39" s="19"/>
      <c r="I39" s="18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O39" s="14"/>
      <c r="AP39" s="14"/>
      <c r="AQ39" s="18"/>
      <c r="AR39" s="18"/>
      <c r="AS39" s="18"/>
      <c r="AT39" s="18"/>
      <c r="AU39" s="11"/>
      <c r="AV39" s="18"/>
      <c r="AW39" s="14"/>
      <c r="AX39" s="14"/>
      <c r="AZ39" s="14"/>
      <c r="BA39" s="14"/>
    </row>
    <row r="40" spans="2:53" ht="45" customHeight="1" x14ac:dyDescent="0.3">
      <c r="B40" s="14"/>
      <c r="C40" s="14"/>
      <c r="D40" s="19"/>
      <c r="E40" s="19"/>
      <c r="F40" s="19"/>
      <c r="G40" s="18"/>
      <c r="H40" s="19"/>
      <c r="I40" s="20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O40" s="14"/>
      <c r="AP40" s="14"/>
      <c r="AQ40" s="11"/>
      <c r="AR40" s="11"/>
      <c r="AS40" s="11"/>
      <c r="AT40" s="18"/>
      <c r="AU40" s="11"/>
      <c r="AV40" s="20"/>
      <c r="AW40" s="14"/>
      <c r="AX40" s="14"/>
      <c r="AZ40" s="14"/>
      <c r="BA40" s="14"/>
    </row>
    <row r="41" spans="2:53" ht="45" customHeight="1" x14ac:dyDescent="0.3">
      <c r="B41" s="14"/>
      <c r="C41" s="14"/>
      <c r="D41" s="18"/>
      <c r="E41" s="18"/>
      <c r="F41" s="18"/>
      <c r="G41" s="18"/>
      <c r="H41" s="19"/>
      <c r="I41" s="20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O41" s="14"/>
      <c r="AP41" s="14"/>
      <c r="AQ41" s="18"/>
      <c r="AR41" s="18"/>
      <c r="AS41" s="18"/>
      <c r="AT41" s="18"/>
      <c r="AU41" s="11"/>
      <c r="AV41" s="20"/>
      <c r="AW41" s="14"/>
      <c r="AX41" s="14"/>
      <c r="AZ41" s="14"/>
      <c r="BA41" s="14"/>
    </row>
    <row r="42" spans="2:53" ht="45" customHeight="1" x14ac:dyDescent="0.3">
      <c r="B42" s="14"/>
      <c r="C42" s="14"/>
      <c r="D42" s="3"/>
      <c r="E42" s="19"/>
      <c r="F42" s="18"/>
      <c r="G42" s="18"/>
      <c r="H42" s="18"/>
      <c r="I42" s="18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O42" s="14"/>
      <c r="AP42" s="14"/>
      <c r="AQ42" s="3"/>
      <c r="AR42" s="11"/>
      <c r="AS42" s="18"/>
      <c r="AT42" s="18"/>
      <c r="AU42" s="18"/>
      <c r="AV42" s="18"/>
      <c r="AW42" s="14"/>
      <c r="AX42" s="14"/>
      <c r="AZ42" s="14"/>
      <c r="BA42" s="14"/>
    </row>
    <row r="43" spans="2:53" ht="45" customHeight="1" x14ac:dyDescent="0.3">
      <c r="B43" s="14"/>
      <c r="C43" s="14"/>
      <c r="D43" s="4"/>
      <c r="E43" s="19"/>
      <c r="F43" s="18"/>
      <c r="G43" s="19"/>
      <c r="H43" s="19"/>
      <c r="I43" s="19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O43" s="14"/>
      <c r="AP43" s="14"/>
      <c r="AQ43" s="4"/>
      <c r="AR43" s="11"/>
      <c r="AS43" s="18"/>
      <c r="AT43" s="11"/>
      <c r="AU43" s="11"/>
      <c r="AV43" s="11"/>
      <c r="AW43" s="14"/>
      <c r="AX43" s="14"/>
      <c r="AZ43" s="14"/>
      <c r="BA43" s="14"/>
    </row>
    <row r="44" spans="2:53" ht="45" customHeight="1" x14ac:dyDescent="0.3">
      <c r="B44" s="14"/>
      <c r="C44" s="14"/>
      <c r="D44" s="5"/>
      <c r="E44" s="19"/>
      <c r="F44" s="18"/>
      <c r="G44" s="5"/>
      <c r="H44" s="5"/>
      <c r="I44" s="5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O44" s="14"/>
      <c r="AP44" s="14"/>
      <c r="AQ44" s="5"/>
      <c r="AR44" s="11"/>
      <c r="AS44" s="18"/>
      <c r="AT44" s="5"/>
      <c r="AU44" s="5"/>
      <c r="AV44" s="5"/>
      <c r="AW44" s="14"/>
      <c r="AX44" s="14"/>
      <c r="AZ44" s="14"/>
      <c r="BA44" s="14"/>
    </row>
    <row r="45" spans="2:53" ht="45" customHeight="1" x14ac:dyDescent="0.3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BA45" s="14"/>
    </row>
    <row r="46" spans="2:53" ht="45" customHeight="1" x14ac:dyDescent="0.3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R46" s="14"/>
      <c r="AS46" s="14"/>
      <c r="AT46" s="14"/>
      <c r="AU46" s="14"/>
      <c r="BA46" s="14"/>
    </row>
    <row r="47" spans="2:53" ht="45" customHeight="1" x14ac:dyDescent="0.3">
      <c r="B47" s="14"/>
      <c r="C47" s="14"/>
      <c r="D47" s="14"/>
      <c r="E47" s="13">
        <f>SUM(E44,E40,H41)</f>
        <v>0</v>
      </c>
      <c r="F47" s="14"/>
      <c r="G47" s="14"/>
      <c r="H47" s="13">
        <f>SUM(G43:I43)</f>
        <v>0</v>
      </c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R47" s="13">
        <f>SUM(AR44,AR40,AU41)</f>
        <v>0</v>
      </c>
      <c r="AS47" s="14"/>
      <c r="AT47" s="14"/>
      <c r="AU47" s="13">
        <f>SUM(AT43:AV43)</f>
        <v>0</v>
      </c>
      <c r="BA47" s="14"/>
    </row>
    <row r="48" spans="2:53" ht="45" customHeight="1" x14ac:dyDescent="0.3">
      <c r="B48" s="14"/>
      <c r="C48" s="14"/>
      <c r="D48" s="14"/>
      <c r="E48" s="13">
        <f>E47-E49</f>
        <v>0</v>
      </c>
      <c r="F48" s="14"/>
      <c r="G48" s="14"/>
      <c r="H48" s="13">
        <f>H47-H49</f>
        <v>0</v>
      </c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R48" s="13">
        <f>AR47-AR49</f>
        <v>0</v>
      </c>
      <c r="AS48" s="14"/>
      <c r="AT48" s="14"/>
      <c r="AU48" s="13">
        <f>AU47-AU49</f>
        <v>0</v>
      </c>
      <c r="BA48" s="14"/>
    </row>
    <row r="49" spans="2:53" ht="45" customHeight="1" x14ac:dyDescent="0.3">
      <c r="B49" s="14"/>
      <c r="C49" s="14"/>
      <c r="D49" s="14"/>
      <c r="E49" s="13">
        <f>SUM(E53:F53)</f>
        <v>0</v>
      </c>
      <c r="F49" s="14"/>
      <c r="G49" s="14"/>
      <c r="H49" s="13">
        <f>SUM(H53,G56)</f>
        <v>0</v>
      </c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R49" s="13">
        <f>SUM(AQ53:AS53)</f>
        <v>0</v>
      </c>
      <c r="AS49" s="14"/>
      <c r="AT49" s="14"/>
      <c r="AU49" s="13">
        <f>SUM(AU52,AU56,AR55)</f>
        <v>0</v>
      </c>
      <c r="BA49" s="14"/>
    </row>
    <row r="50" spans="2:53" ht="45" customHeight="1" x14ac:dyDescent="0.3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8"/>
      <c r="P50" s="18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R50" s="14"/>
      <c r="AS50" s="14"/>
      <c r="AT50" s="14"/>
      <c r="AU50" s="14"/>
      <c r="AZ50" s="14"/>
      <c r="BA50" s="14"/>
    </row>
    <row r="51" spans="2:53" ht="45" customHeight="1" x14ac:dyDescent="0.3">
      <c r="B51" s="14"/>
      <c r="C51" s="14"/>
      <c r="D51" s="14"/>
      <c r="E51" s="14"/>
      <c r="F51" s="14"/>
      <c r="G51" s="14"/>
      <c r="H51" s="14"/>
      <c r="I51" s="18"/>
      <c r="J51" s="14"/>
      <c r="K51" s="14"/>
      <c r="L51" s="14"/>
      <c r="M51" s="14"/>
      <c r="N51" s="14"/>
      <c r="O51" s="14"/>
      <c r="P51" s="18"/>
      <c r="Q51" s="18"/>
      <c r="R51" s="18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Z51" s="14"/>
      <c r="BA51" s="14"/>
    </row>
    <row r="52" spans="2:53" ht="45" customHeight="1" x14ac:dyDescent="0.3">
      <c r="B52" s="14"/>
      <c r="C52" s="14"/>
      <c r="D52" s="18"/>
      <c r="E52" s="18"/>
      <c r="F52" s="18"/>
      <c r="G52" s="18"/>
      <c r="H52" s="18"/>
      <c r="I52" s="14"/>
      <c r="J52" s="14"/>
      <c r="K52" s="14"/>
      <c r="L52" s="14"/>
      <c r="M52" s="14"/>
      <c r="N52" s="14"/>
      <c r="O52" s="14"/>
      <c r="P52" s="18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8"/>
      <c r="AR52" s="18"/>
      <c r="AS52" s="18"/>
      <c r="AT52" s="18"/>
      <c r="AU52" s="11"/>
      <c r="AV52" s="18"/>
      <c r="AW52" s="14"/>
      <c r="AX52" s="14"/>
      <c r="AY52" s="14"/>
      <c r="AZ52" s="14"/>
      <c r="BA52" s="14"/>
    </row>
    <row r="53" spans="2:53" ht="45" customHeight="1" x14ac:dyDescent="0.3">
      <c r="B53" s="14"/>
      <c r="C53" s="14"/>
      <c r="D53" s="18"/>
      <c r="E53" s="19"/>
      <c r="F53" s="19"/>
      <c r="G53" s="18"/>
      <c r="H53" s="19"/>
      <c r="I53" s="20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1"/>
      <c r="AR53" s="11"/>
      <c r="AS53" s="11"/>
      <c r="AT53" s="18"/>
      <c r="AU53" s="11"/>
      <c r="AV53" s="20"/>
      <c r="AW53" s="14"/>
      <c r="AX53" s="14"/>
      <c r="AY53" s="14"/>
      <c r="AZ53" s="14"/>
      <c r="BA53" s="14"/>
    </row>
    <row r="54" spans="2:53" ht="45" customHeight="1" x14ac:dyDescent="0.3">
      <c r="B54" s="14"/>
      <c r="C54" s="14"/>
      <c r="D54" s="18"/>
      <c r="E54" s="18"/>
      <c r="F54" s="18"/>
      <c r="G54" s="18"/>
      <c r="H54" s="19"/>
      <c r="I54" s="20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8"/>
      <c r="AR54" s="18"/>
      <c r="AS54" s="18"/>
      <c r="AT54" s="18"/>
      <c r="AU54" s="11"/>
      <c r="AV54" s="20"/>
      <c r="AW54" s="14"/>
      <c r="AX54" s="14"/>
      <c r="AY54" s="14"/>
      <c r="AZ54" s="14"/>
      <c r="BA54" s="14"/>
    </row>
    <row r="55" spans="2:53" ht="45" customHeight="1" x14ac:dyDescent="0.3">
      <c r="B55" s="14"/>
      <c r="C55" s="14"/>
      <c r="D55" s="3"/>
      <c r="E55" s="18"/>
      <c r="F55" s="18"/>
      <c r="G55" s="18"/>
      <c r="H55" s="18"/>
      <c r="I55" s="18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3"/>
      <c r="AR55" s="11"/>
      <c r="AS55" s="18"/>
      <c r="AT55" s="18"/>
      <c r="AU55" s="18"/>
      <c r="AV55" s="18"/>
      <c r="AW55" s="14"/>
      <c r="AX55" s="14"/>
      <c r="AY55" s="14"/>
      <c r="AZ55" s="14"/>
      <c r="BA55" s="14"/>
    </row>
    <row r="56" spans="2:53" ht="45" customHeight="1" x14ac:dyDescent="0.3">
      <c r="B56" s="14"/>
      <c r="C56" s="14"/>
      <c r="D56" s="4"/>
      <c r="E56" s="18"/>
      <c r="F56" s="18"/>
      <c r="G56" s="19"/>
      <c r="H56" s="19"/>
      <c r="I56" s="18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4"/>
      <c r="AR56" s="11"/>
      <c r="AS56" s="18"/>
      <c r="AT56" s="11"/>
      <c r="AU56" s="11"/>
      <c r="AV56" s="11"/>
      <c r="AW56" s="14"/>
      <c r="AX56" s="14"/>
      <c r="AY56" s="14"/>
      <c r="AZ56" s="14"/>
      <c r="BA56" s="14"/>
    </row>
    <row r="57" spans="2:53" ht="45" customHeight="1" x14ac:dyDescent="0.3">
      <c r="B57" s="14"/>
      <c r="C57" s="14"/>
      <c r="D57" s="5"/>
      <c r="E57" s="18"/>
      <c r="F57" s="18"/>
      <c r="G57" s="5"/>
      <c r="H57" s="5"/>
      <c r="I57" s="5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5"/>
      <c r="AR57" s="11"/>
      <c r="AS57" s="18"/>
      <c r="AT57" s="5"/>
      <c r="AU57" s="5"/>
      <c r="AV57" s="5"/>
      <c r="AW57" s="14"/>
      <c r="AX57" s="14"/>
      <c r="AY57" s="14"/>
      <c r="AZ57" s="14"/>
      <c r="BA57" s="14"/>
    </row>
    <row r="58" spans="2:53" ht="45" customHeight="1" x14ac:dyDescent="0.3"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3">
        <f>SUM(G56:H56)</f>
        <v>0</v>
      </c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</row>
    <row r="59" spans="2:53" ht="45" customHeight="1" x14ac:dyDescent="0.3"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3">
        <f>O58-Q60</f>
        <v>0</v>
      </c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</row>
    <row r="60" spans="2:53" ht="45" customHeight="1" x14ac:dyDescent="0.3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3">
        <f>SUM(E57,E53,H54)</f>
        <v>0</v>
      </c>
      <c r="M60" s="14"/>
      <c r="N60" s="14"/>
      <c r="O60" s="14"/>
      <c r="P60" s="14"/>
      <c r="Q60" s="13">
        <f>SUM(S65,S69,P68)</f>
        <v>0</v>
      </c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3">
        <f>SUM(AR57,AR53,AU54)</f>
        <v>0</v>
      </c>
      <c r="AS60" s="14"/>
      <c r="AT60" s="14"/>
      <c r="AU60" s="13">
        <f>SUM(AT56:AV56)</f>
        <v>0</v>
      </c>
      <c r="AV60" s="14"/>
      <c r="AW60" s="14"/>
      <c r="AX60" s="14"/>
      <c r="AY60" s="14"/>
      <c r="AZ60" s="14"/>
      <c r="BA60" s="14"/>
    </row>
    <row r="61" spans="2:53" ht="45" customHeight="1" x14ac:dyDescent="0.3"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3">
        <f>L60-N62</f>
        <v>0</v>
      </c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3">
        <f>AR60-AR62</f>
        <v>0</v>
      </c>
      <c r="AS61" s="14"/>
      <c r="AT61" s="14"/>
      <c r="AU61" s="13">
        <f>AU60-AU62</f>
        <v>0</v>
      </c>
      <c r="AV61" s="14"/>
      <c r="AW61" s="14"/>
      <c r="AX61" s="14"/>
      <c r="AY61" s="14"/>
      <c r="AZ61" s="14"/>
      <c r="BA61" s="14"/>
    </row>
    <row r="62" spans="2:53" ht="45" customHeight="1" x14ac:dyDescent="0.3"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3">
        <f>SUM(O66:Q66)</f>
        <v>0</v>
      </c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3">
        <f>SUM(AQ66:AS66)</f>
        <v>0</v>
      </c>
      <c r="AS62" s="14"/>
      <c r="AT62" s="14"/>
      <c r="AU62" s="13">
        <f>SUM(AU65,AU69,AR68)</f>
        <v>0</v>
      </c>
      <c r="AV62" s="14"/>
      <c r="AW62" s="14"/>
      <c r="AX62" s="14"/>
      <c r="AY62" s="14"/>
      <c r="AZ62" s="14"/>
      <c r="BA62" s="14"/>
    </row>
    <row r="63" spans="2:53" ht="45" customHeight="1" x14ac:dyDescent="0.3"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</row>
    <row r="64" spans="2:53" ht="45" customHeight="1" x14ac:dyDescent="0.3"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</row>
    <row r="65" spans="2:53" ht="45" customHeight="1" x14ac:dyDescent="0.3"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8"/>
      <c r="P65" s="18"/>
      <c r="Q65" s="18"/>
      <c r="R65" s="18"/>
      <c r="S65" s="19"/>
      <c r="T65" s="18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8"/>
      <c r="AR65" s="18"/>
      <c r="AS65" s="18"/>
      <c r="AT65" s="18"/>
      <c r="AU65" s="11"/>
      <c r="AV65" s="18"/>
      <c r="AW65" s="14"/>
      <c r="AX65" s="14"/>
      <c r="AY65" s="14"/>
      <c r="AZ65" s="14"/>
      <c r="BA65" s="14"/>
    </row>
    <row r="66" spans="2:53" ht="45" customHeight="1" x14ac:dyDescent="0.3"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9"/>
      <c r="P66" s="19"/>
      <c r="Q66" s="19"/>
      <c r="R66" s="18"/>
      <c r="S66" s="19"/>
      <c r="T66" s="20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1"/>
      <c r="AR66" s="11"/>
      <c r="AS66" s="11"/>
      <c r="AT66" s="18"/>
      <c r="AU66" s="11"/>
      <c r="AV66" s="20"/>
      <c r="AW66" s="14"/>
      <c r="AX66" s="14"/>
      <c r="AY66" s="14"/>
      <c r="AZ66" s="14"/>
      <c r="BA66" s="14"/>
    </row>
    <row r="67" spans="2:53" ht="45" customHeight="1" x14ac:dyDescent="0.3"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8"/>
      <c r="P67" s="18"/>
      <c r="Q67" s="18"/>
      <c r="R67" s="18"/>
      <c r="S67" s="19"/>
      <c r="T67" s="20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8"/>
      <c r="AR67" s="18"/>
      <c r="AS67" s="18"/>
      <c r="AT67" s="18"/>
      <c r="AU67" s="11"/>
      <c r="AV67" s="20"/>
      <c r="AW67" s="14"/>
      <c r="AX67" s="14"/>
      <c r="AY67" s="14"/>
      <c r="AZ67" s="14"/>
      <c r="BA67" s="14"/>
    </row>
    <row r="68" spans="2:53" ht="45" customHeight="1" x14ac:dyDescent="0.3"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3"/>
      <c r="P68" s="19"/>
      <c r="Q68" s="18"/>
      <c r="R68" s="18"/>
      <c r="S68" s="18"/>
      <c r="T68" s="18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3"/>
      <c r="AR68" s="11"/>
      <c r="AS68" s="18"/>
      <c r="AT68" s="18"/>
      <c r="AU68" s="18"/>
      <c r="AV68" s="18"/>
      <c r="AW68" s="14"/>
      <c r="AX68" s="14"/>
      <c r="AY68" s="14"/>
      <c r="AZ68" s="14"/>
      <c r="BA68" s="14"/>
    </row>
    <row r="69" spans="2:53" ht="45" customHeight="1" x14ac:dyDescent="0.3"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4"/>
      <c r="P69" s="19"/>
      <c r="Q69" s="18"/>
      <c r="R69" s="19"/>
      <c r="S69" s="19"/>
      <c r="T69" s="19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4"/>
      <c r="AR69" s="11"/>
      <c r="AS69" s="18"/>
      <c r="AT69" s="11"/>
      <c r="AU69" s="11"/>
      <c r="AV69" s="11"/>
      <c r="AW69" s="14"/>
      <c r="AX69" s="14"/>
      <c r="AY69" s="14"/>
      <c r="AZ69" s="14"/>
      <c r="BA69" s="14"/>
    </row>
    <row r="70" spans="2:53" ht="45" customHeight="1" x14ac:dyDescent="0.3"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5"/>
      <c r="P70" s="19"/>
      <c r="Q70" s="18"/>
      <c r="R70" s="5"/>
      <c r="S70" s="5"/>
      <c r="T70" s="5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5"/>
      <c r="AR70" s="11"/>
      <c r="AS70" s="18"/>
      <c r="AT70" s="5"/>
      <c r="AU70" s="5"/>
      <c r="AV70" s="5"/>
      <c r="AW70" s="14"/>
      <c r="AX70" s="14"/>
      <c r="AY70" s="14"/>
      <c r="AZ70" s="14"/>
      <c r="BA70" s="14"/>
    </row>
    <row r="71" spans="2:53" ht="45" customHeight="1" x14ac:dyDescent="0.3"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</row>
    <row r="72" spans="2:53" ht="45" customHeight="1" x14ac:dyDescent="0.3"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</row>
    <row r="73" spans="2:53" ht="45" customHeight="1" x14ac:dyDescent="0.3"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3">
        <f>SUM(AR66,AU67,AR70)</f>
        <v>0</v>
      </c>
      <c r="AS73" s="14"/>
      <c r="AT73" s="14"/>
      <c r="AU73" s="13">
        <f>SUM(AT69:AV69)</f>
        <v>0</v>
      </c>
      <c r="AV73" s="14"/>
      <c r="AW73" s="14"/>
      <c r="AX73" s="14"/>
      <c r="AY73" s="14"/>
      <c r="AZ73" s="14"/>
      <c r="BA73" s="14"/>
    </row>
    <row r="74" spans="2:53" ht="45" customHeight="1" x14ac:dyDescent="0.3"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3">
        <f>AR73-AR75</f>
        <v>0</v>
      </c>
      <c r="AS74" s="14"/>
      <c r="AT74" s="14"/>
      <c r="AU74" s="13">
        <f>AU73-AU75</f>
        <v>0</v>
      </c>
      <c r="AV74" s="14"/>
      <c r="AW74" s="14"/>
      <c r="AX74" s="14"/>
      <c r="AY74" s="14"/>
      <c r="AZ74" s="14"/>
      <c r="BA74" s="14"/>
    </row>
    <row r="75" spans="2:53" ht="45" customHeight="1" x14ac:dyDescent="0.3"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3">
        <f>SUM(AR79:AS79)</f>
        <v>0</v>
      </c>
      <c r="AS75" s="14"/>
      <c r="AT75" s="14"/>
      <c r="AU75" s="13">
        <f>SUM(AU79,AT82,)</f>
        <v>0</v>
      </c>
      <c r="AV75" s="14"/>
      <c r="AW75" s="14"/>
      <c r="AX75" s="14"/>
      <c r="AY75" s="14"/>
      <c r="AZ75" s="14"/>
      <c r="BA75" s="14"/>
    </row>
    <row r="76" spans="2:53" ht="45" customHeight="1" x14ac:dyDescent="0.3"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</row>
    <row r="77" spans="2:53" ht="45" customHeight="1" x14ac:dyDescent="0.3"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</row>
    <row r="78" spans="2:53" ht="45" customHeight="1" x14ac:dyDescent="0.3"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8"/>
      <c r="AR78" s="18"/>
      <c r="AS78" s="18"/>
      <c r="AT78" s="18"/>
      <c r="AU78" s="14"/>
      <c r="AV78" s="18"/>
      <c r="AW78" s="14"/>
      <c r="AX78" s="14"/>
      <c r="AY78" s="14"/>
      <c r="AZ78" s="14"/>
      <c r="BA78" s="14"/>
    </row>
    <row r="79" spans="2:53" ht="45" customHeight="1" x14ac:dyDescent="0.3"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1"/>
      <c r="AS79" s="11"/>
      <c r="AT79" s="18"/>
      <c r="AU79" s="11"/>
      <c r="AV79" s="20"/>
      <c r="AW79" s="14"/>
      <c r="AX79" s="14"/>
      <c r="AY79" s="14"/>
      <c r="AZ79" s="14"/>
      <c r="BA79" s="14"/>
    </row>
    <row r="80" spans="2:53" ht="45" customHeight="1" x14ac:dyDescent="0.3"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8"/>
      <c r="AR80" s="18"/>
      <c r="AS80" s="18"/>
      <c r="AT80" s="18"/>
      <c r="AU80" s="11"/>
      <c r="AV80" s="20"/>
      <c r="AW80" s="14"/>
      <c r="AX80" s="14"/>
      <c r="AY80" s="14"/>
      <c r="AZ80" s="14"/>
      <c r="BA80" s="14"/>
    </row>
    <row r="81" spans="2:53" ht="45" customHeight="1" x14ac:dyDescent="0.3"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3"/>
      <c r="AR81" s="14"/>
      <c r="AS81" s="18"/>
      <c r="AT81" s="18"/>
      <c r="AU81" s="18"/>
      <c r="AV81" s="18"/>
      <c r="AW81" s="14"/>
      <c r="AX81" s="14"/>
      <c r="AY81" s="14"/>
      <c r="AZ81" s="14"/>
      <c r="BA81" s="14"/>
    </row>
    <row r="82" spans="2:53" ht="45" customHeight="1" x14ac:dyDescent="0.3"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4"/>
      <c r="AR82" s="14"/>
      <c r="AS82" s="18"/>
      <c r="AT82" s="11"/>
      <c r="AU82" s="11"/>
      <c r="AV82" s="14"/>
      <c r="AW82" s="14"/>
      <c r="AX82" s="14"/>
      <c r="AY82" s="14"/>
      <c r="AZ82" s="14"/>
      <c r="BA82" s="14"/>
    </row>
    <row r="83" spans="2:53" ht="45" customHeight="1" x14ac:dyDescent="0.3"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5"/>
      <c r="AR83" s="14"/>
      <c r="AS83" s="18"/>
      <c r="AT83" s="5"/>
      <c r="AU83" s="5"/>
      <c r="AV83" s="5"/>
      <c r="AW83" s="14"/>
      <c r="AX83" s="14"/>
      <c r="AY83" s="14"/>
      <c r="AZ83" s="14"/>
      <c r="BA83" s="14"/>
    </row>
    <row r="84" spans="2:53" ht="45" customHeight="1" x14ac:dyDescent="0.3"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</row>
    <row r="85" spans="2:53" ht="45" customHeight="1" x14ac:dyDescent="0.3"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</row>
    <row r="86" spans="2:53" ht="45" customHeight="1" x14ac:dyDescent="0.3"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3">
        <f>SUM(AU80,AR79)</f>
        <v>0</v>
      </c>
      <c r="AS86" s="14"/>
      <c r="AT86" s="14"/>
      <c r="AU86" s="13">
        <f>SUM(AT82:AU82)</f>
        <v>0</v>
      </c>
      <c r="AV86" s="14"/>
      <c r="AW86" s="14"/>
      <c r="AX86" s="14"/>
      <c r="AY86" s="14"/>
      <c r="AZ86" s="14"/>
      <c r="BA86" s="14"/>
    </row>
    <row r="87" spans="2:53" ht="45" customHeight="1" x14ac:dyDescent="0.3"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3">
        <f>AR86-AR88</f>
        <v>0</v>
      </c>
      <c r="AS87" s="14"/>
      <c r="AT87" s="14"/>
      <c r="AU87" s="13">
        <f>AU86-AU88</f>
        <v>0</v>
      </c>
      <c r="AV87" s="14"/>
      <c r="AW87" s="14"/>
      <c r="AX87" s="14"/>
      <c r="AY87" s="14"/>
      <c r="AZ87" s="14"/>
      <c r="BA87" s="14"/>
    </row>
    <row r="88" spans="2:53" ht="45" customHeight="1" x14ac:dyDescent="0.3"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3">
        <f>SUM(AR92:AS92)</f>
        <v>0</v>
      </c>
      <c r="AS88" s="14"/>
      <c r="AT88" s="14"/>
      <c r="AU88" s="13">
        <f>SUM(AU92,AT95)</f>
        <v>0</v>
      </c>
      <c r="AV88" s="14"/>
      <c r="AW88" s="14"/>
      <c r="AX88" s="14"/>
      <c r="AY88" s="14"/>
      <c r="AZ88" s="14"/>
      <c r="BA88" s="14"/>
    </row>
    <row r="89" spans="2:53" ht="45" customHeight="1" x14ac:dyDescent="0.3"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</row>
    <row r="90" spans="2:53" ht="45" customHeight="1" x14ac:dyDescent="0.3"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</row>
    <row r="91" spans="2:53" ht="45" customHeight="1" x14ac:dyDescent="0.3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8"/>
      <c r="AR91" s="18"/>
      <c r="AS91" s="18"/>
      <c r="AT91" s="18"/>
      <c r="AU91" s="18"/>
      <c r="AV91" s="18"/>
      <c r="AW91" s="14"/>
      <c r="AX91" s="14"/>
      <c r="AY91" s="14"/>
      <c r="AZ91" s="14"/>
      <c r="BA91" s="14"/>
    </row>
    <row r="92" spans="2:53" ht="45" customHeight="1" x14ac:dyDescent="0.3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8"/>
      <c r="AR92" s="19"/>
      <c r="AS92" s="19"/>
      <c r="AT92" s="18"/>
      <c r="AU92" s="19"/>
      <c r="AV92" s="20"/>
      <c r="AW92" s="14"/>
      <c r="AX92" s="14"/>
      <c r="AY92" s="14"/>
      <c r="AZ92" s="14"/>
      <c r="BA92" s="14"/>
    </row>
    <row r="93" spans="2:53" ht="45" customHeight="1" x14ac:dyDescent="0.3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8"/>
      <c r="AR93" s="18"/>
      <c r="AS93" s="18"/>
      <c r="AT93" s="18"/>
      <c r="AU93" s="19"/>
      <c r="AV93" s="20"/>
      <c r="AW93" s="14"/>
      <c r="AX93" s="14"/>
      <c r="AY93" s="14"/>
      <c r="AZ93" s="14"/>
      <c r="BA93" s="14"/>
    </row>
    <row r="94" spans="2:53" ht="45" customHeight="1" x14ac:dyDescent="0.3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3"/>
      <c r="AR94" s="18"/>
      <c r="AS94" s="18"/>
      <c r="AT94" s="18"/>
      <c r="AU94" s="18"/>
      <c r="AV94" s="18"/>
      <c r="AW94" s="14"/>
      <c r="AX94" s="14"/>
      <c r="AY94" s="14"/>
      <c r="AZ94" s="14"/>
      <c r="BA94" s="14"/>
    </row>
    <row r="95" spans="2:53" ht="45" customHeight="1" x14ac:dyDescent="0.3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4"/>
      <c r="AR95" s="18"/>
      <c r="AS95" s="18"/>
      <c r="AT95" s="19"/>
      <c r="AU95" s="19"/>
      <c r="AV95" s="18"/>
      <c r="AW95" s="14"/>
      <c r="AX95" s="14"/>
      <c r="AY95" s="14"/>
      <c r="AZ95" s="14"/>
      <c r="BA95" s="14"/>
    </row>
    <row r="96" spans="2:53" ht="45" customHeight="1" x14ac:dyDescent="0.3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5"/>
      <c r="AR96" s="18"/>
      <c r="AS96" s="18"/>
      <c r="AT96" s="5"/>
      <c r="AU96" s="5"/>
      <c r="AV96" s="5"/>
      <c r="AW96" s="14"/>
      <c r="AX96" s="14"/>
      <c r="AY96" s="14"/>
      <c r="AZ96" s="14"/>
      <c r="BA96" s="14"/>
    </row>
    <row r="97" spans="2:53" ht="45" customHeight="1" x14ac:dyDescent="0.3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</row>
    <row r="98" spans="2:53" ht="45" customHeight="1" x14ac:dyDescent="0.3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</row>
    <row r="99" spans="2:53" ht="45" customHeight="1" x14ac:dyDescent="0.3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3">
        <f>SUM(AU93,AR92)</f>
        <v>0</v>
      </c>
      <c r="AS99" s="14"/>
      <c r="AT99" s="14"/>
      <c r="AU99" s="13">
        <f>SUM(AT95:AU95)</f>
        <v>0</v>
      </c>
      <c r="AV99" s="14"/>
      <c r="AW99" s="14"/>
      <c r="AX99" s="14"/>
      <c r="AY99" s="14"/>
      <c r="AZ99" s="14"/>
      <c r="BA99" s="14"/>
    </row>
    <row r="100" spans="2:53" ht="45" customHeight="1" x14ac:dyDescent="0.3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3">
        <f>AR99-AR101</f>
        <v>0</v>
      </c>
      <c r="AS100" s="14"/>
      <c r="AT100" s="14"/>
      <c r="AU100" s="13">
        <f>AU99-AU101</f>
        <v>0</v>
      </c>
      <c r="AV100" s="14"/>
      <c r="AW100" s="14"/>
      <c r="AX100" s="14"/>
      <c r="AY100" s="14"/>
      <c r="AZ100" s="14"/>
      <c r="BA100" s="14"/>
    </row>
    <row r="101" spans="2:53" ht="45" customHeight="1" x14ac:dyDescent="0.3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3">
        <f>SUM(AR105:AS105)</f>
        <v>0</v>
      </c>
      <c r="AS101" s="14"/>
      <c r="AT101" s="14"/>
      <c r="AU101" s="13">
        <f>SUM(AU105,AT108)</f>
        <v>0</v>
      </c>
      <c r="AV101" s="14"/>
      <c r="AW101" s="14"/>
      <c r="AX101" s="14"/>
      <c r="AY101" s="14"/>
      <c r="AZ101" s="14"/>
      <c r="BA101" s="14"/>
    </row>
    <row r="102" spans="2:53" ht="45" customHeight="1" x14ac:dyDescent="0.3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</row>
    <row r="103" spans="2:53" ht="45" customHeight="1" x14ac:dyDescent="0.3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</row>
    <row r="104" spans="2:53" ht="45" customHeight="1" x14ac:dyDescent="0.3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8"/>
      <c r="AR104" s="18"/>
      <c r="AS104" s="18"/>
      <c r="AT104" s="18"/>
      <c r="AU104" s="14"/>
      <c r="AV104" s="18"/>
      <c r="AW104" s="14"/>
      <c r="AX104" s="14"/>
      <c r="AY104" s="14"/>
      <c r="AZ104" s="14"/>
      <c r="BA104" s="14"/>
    </row>
    <row r="105" spans="2:53" ht="45" customHeight="1" x14ac:dyDescent="0.3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9"/>
      <c r="AS105" s="19"/>
      <c r="AT105" s="18"/>
      <c r="AU105" s="14"/>
      <c r="AV105" s="20"/>
      <c r="AW105" s="14"/>
      <c r="AX105" s="14"/>
      <c r="AY105" s="14"/>
      <c r="AZ105" s="14"/>
      <c r="BA105" s="14"/>
    </row>
    <row r="106" spans="2:53" ht="45" customHeight="1" x14ac:dyDescent="0.3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8"/>
      <c r="AR106" s="18"/>
      <c r="AS106" s="18"/>
      <c r="AT106" s="18"/>
      <c r="AU106" s="14"/>
      <c r="AV106" s="20"/>
      <c r="AW106" s="14"/>
      <c r="AX106" s="14"/>
      <c r="AY106" s="14"/>
      <c r="AZ106" s="14"/>
      <c r="BA106" s="14"/>
    </row>
    <row r="107" spans="2:53" ht="45" customHeight="1" x14ac:dyDescent="0.3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3"/>
      <c r="AR107" s="19"/>
      <c r="AS107" s="18"/>
      <c r="AT107" s="18"/>
      <c r="AU107" s="18"/>
      <c r="AV107" s="18"/>
      <c r="AW107" s="14"/>
      <c r="AX107" s="14"/>
      <c r="AY107" s="14"/>
      <c r="AZ107" s="14"/>
      <c r="BA107" s="14"/>
    </row>
    <row r="108" spans="2:53" ht="45" customHeight="1" x14ac:dyDescent="0.3"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4"/>
      <c r="AR108" s="19"/>
      <c r="AS108" s="18"/>
      <c r="AT108" s="19"/>
      <c r="AU108" s="19"/>
      <c r="AV108" s="14"/>
      <c r="AW108" s="14"/>
      <c r="AX108" s="14"/>
      <c r="AY108" s="14"/>
      <c r="AZ108" s="14"/>
      <c r="BA108" s="14"/>
    </row>
    <row r="109" spans="2:53" ht="45" customHeight="1" x14ac:dyDescent="0.3"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5"/>
      <c r="AR109" s="14"/>
      <c r="AS109" s="18"/>
      <c r="AT109" s="5"/>
      <c r="AU109" s="5"/>
      <c r="AV109" s="5"/>
      <c r="AW109" s="14"/>
      <c r="AX109" s="14"/>
      <c r="AY109" s="14"/>
      <c r="AZ109" s="14"/>
      <c r="BA109" s="14"/>
    </row>
    <row r="110" spans="2:53" ht="45" customHeight="1" x14ac:dyDescent="0.3"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</row>
    <row r="111" spans="2:53" ht="45" customHeight="1" x14ac:dyDescent="0.3"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</row>
    <row r="112" spans="2:53" ht="45" customHeight="1" x14ac:dyDescent="0.3"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3">
        <f>SUM(AR108,AS105)</f>
        <v>0</v>
      </c>
      <c r="AS112" s="14"/>
      <c r="AT112" s="14"/>
      <c r="AU112" s="13">
        <f>SUM(AT108:AU108)</f>
        <v>0</v>
      </c>
      <c r="AV112" s="14"/>
      <c r="AW112" s="14"/>
      <c r="AX112" s="14"/>
      <c r="AY112" s="14"/>
      <c r="AZ112" s="14"/>
      <c r="BA112" s="14"/>
    </row>
    <row r="113" spans="2:53" ht="45" customHeight="1" x14ac:dyDescent="0.3"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3">
        <f>AR112-AR114</f>
        <v>0</v>
      </c>
      <c r="AS113" s="14"/>
      <c r="AT113" s="14"/>
      <c r="AU113" s="13">
        <f>AU112-AU114</f>
        <v>0</v>
      </c>
      <c r="AV113" s="14"/>
      <c r="AW113" s="14"/>
      <c r="AX113" s="14"/>
      <c r="AY113" s="14"/>
      <c r="AZ113" s="14"/>
      <c r="BA113" s="14"/>
    </row>
    <row r="114" spans="2:53" ht="45" customHeight="1" x14ac:dyDescent="0.3"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3">
        <f>SUM(AR118:AS118)</f>
        <v>0</v>
      </c>
      <c r="AS114" s="14"/>
      <c r="AT114" s="14"/>
      <c r="AU114" s="13">
        <f>SUM(AU121,AR120)</f>
        <v>0</v>
      </c>
      <c r="AV114" s="14"/>
      <c r="AW114" s="14"/>
      <c r="AX114" s="14"/>
      <c r="AY114" s="14"/>
      <c r="AZ114" s="14"/>
      <c r="BA114" s="14"/>
    </row>
    <row r="115" spans="2:53" ht="45" customHeight="1" x14ac:dyDescent="0.3"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</row>
    <row r="116" spans="2:53" ht="45" customHeight="1" x14ac:dyDescent="0.3"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</row>
    <row r="117" spans="2:53" ht="45" customHeight="1" x14ac:dyDescent="0.3"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8"/>
      <c r="AR117" s="18"/>
      <c r="AS117" s="18"/>
      <c r="AT117" s="18"/>
      <c r="AU117" s="14"/>
      <c r="AV117" s="18"/>
      <c r="AW117" s="14"/>
      <c r="AX117" s="14"/>
      <c r="AY117" s="14"/>
      <c r="AZ117" s="14"/>
      <c r="BA117" s="14"/>
    </row>
    <row r="118" spans="2:53" ht="45" customHeight="1" x14ac:dyDescent="0.3"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9"/>
      <c r="AS118" s="19"/>
      <c r="AT118" s="18"/>
      <c r="AU118" s="14"/>
      <c r="AV118" s="20"/>
      <c r="AW118" s="14"/>
      <c r="AX118" s="14"/>
      <c r="AY118" s="14"/>
      <c r="AZ118" s="14"/>
      <c r="BA118" s="14"/>
    </row>
    <row r="119" spans="2:53" ht="45" customHeight="1" x14ac:dyDescent="0.3"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8"/>
      <c r="AR119" s="18"/>
      <c r="AS119" s="18"/>
      <c r="AT119" s="18"/>
      <c r="AU119" s="14"/>
      <c r="AV119" s="20"/>
      <c r="AW119" s="14"/>
      <c r="AX119" s="14"/>
      <c r="AY119" s="14"/>
      <c r="AZ119" s="14"/>
      <c r="BA119" s="14"/>
    </row>
    <row r="120" spans="2:53" ht="45" customHeight="1" x14ac:dyDescent="0.3"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3"/>
      <c r="AR120" s="19"/>
      <c r="AS120" s="18"/>
      <c r="AT120" s="18"/>
      <c r="AU120" s="18"/>
      <c r="AV120" s="18"/>
      <c r="AW120" s="14"/>
      <c r="AX120" s="14"/>
      <c r="AY120" s="14"/>
      <c r="AZ120" s="14"/>
      <c r="BA120" s="14"/>
    </row>
    <row r="121" spans="2:53" ht="45" customHeight="1" x14ac:dyDescent="0.3"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4"/>
      <c r="AR121" s="19"/>
      <c r="AS121" s="18"/>
      <c r="AT121" s="19"/>
      <c r="AU121" s="19"/>
      <c r="AV121" s="14"/>
      <c r="AW121" s="14"/>
      <c r="AX121" s="14"/>
      <c r="AY121" s="14"/>
      <c r="AZ121" s="14"/>
      <c r="BA121" s="14"/>
    </row>
    <row r="122" spans="2:53" ht="45" customHeight="1" x14ac:dyDescent="0.3"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5"/>
      <c r="AR122" s="14"/>
      <c r="AS122" s="18"/>
      <c r="AT122" s="5"/>
      <c r="AU122" s="5"/>
      <c r="AV122" s="5"/>
      <c r="AW122" s="14"/>
      <c r="AX122" s="14"/>
      <c r="AY122" s="14"/>
      <c r="AZ122" s="14"/>
      <c r="BA122" s="14"/>
    </row>
    <row r="123" spans="2:53" ht="45" customHeight="1" x14ac:dyDescent="0.3"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</row>
    <row r="124" spans="2:53" ht="45" customHeight="1" x14ac:dyDescent="0.3"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</row>
    <row r="125" spans="2:53" ht="45" customHeight="1" x14ac:dyDescent="0.3"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</row>
    <row r="126" spans="2:53" ht="45" customHeight="1" x14ac:dyDescent="0.3"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</row>
    <row r="127" spans="2:53" ht="45" customHeight="1" x14ac:dyDescent="0.3"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</row>
    <row r="128" spans="2:53" ht="45" customHeight="1" x14ac:dyDescent="0.3"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</row>
    <row r="129" spans="2:51" ht="45" customHeight="1" x14ac:dyDescent="0.3"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</row>
    <row r="130" spans="2:51" ht="45" customHeight="1" x14ac:dyDescent="0.3"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</row>
    <row r="131" spans="2:51" ht="45" customHeight="1" x14ac:dyDescent="0.3"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</row>
    <row r="132" spans="2:51" ht="45" customHeight="1" x14ac:dyDescent="0.3"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</row>
    <row r="133" spans="2:51" ht="45" customHeight="1" x14ac:dyDescent="0.3"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</row>
    <row r="134" spans="2:51" ht="45" customHeight="1" x14ac:dyDescent="0.3"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</row>
    <row r="135" spans="2:51" ht="45" customHeight="1" x14ac:dyDescent="0.3"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</row>
    <row r="136" spans="2:51" ht="45" customHeight="1" x14ac:dyDescent="0.3"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</row>
    <row r="137" spans="2:51" ht="45" customHeight="1" x14ac:dyDescent="0.3">
      <c r="AL137" s="14"/>
    </row>
    <row r="138" spans="2:51" ht="45" customHeight="1" x14ac:dyDescent="0.3">
      <c r="AL138" s="14"/>
    </row>
    <row r="139" spans="2:51" ht="45" customHeight="1" x14ac:dyDescent="0.3">
      <c r="AL139" s="14"/>
    </row>
    <row r="140" spans="2:51" ht="45" customHeight="1" x14ac:dyDescent="0.3"/>
    <row r="141" spans="2:51" ht="45" customHeight="1" x14ac:dyDescent="0.3"/>
    <row r="142" spans="2:51" ht="45" customHeight="1" x14ac:dyDescent="0.3"/>
    <row r="143" spans="2:51" ht="45" customHeight="1" x14ac:dyDescent="0.3"/>
    <row r="144" spans="2:51" ht="45" customHeight="1" x14ac:dyDescent="0.3"/>
    <row r="145" ht="45" customHeight="1" x14ac:dyDescent="0.3"/>
    <row r="146" ht="45" customHeight="1" x14ac:dyDescent="0.3"/>
    <row r="147" ht="45" customHeight="1" x14ac:dyDescent="0.3"/>
    <row r="148" ht="45" customHeight="1" x14ac:dyDescent="0.3"/>
    <row r="149" ht="45" customHeight="1" x14ac:dyDescent="0.3"/>
    <row r="150" ht="45" customHeight="1" x14ac:dyDescent="0.3"/>
    <row r="151" ht="45" customHeight="1" x14ac:dyDescent="0.3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EE2DF-829C-48D1-9513-9D160FD44581}">
  <dimension ref="A1:W6"/>
  <sheetViews>
    <sheetView zoomScale="85" zoomScaleNormal="85" workbookViewId="0">
      <selection activeCell="D5" sqref="D5"/>
    </sheetView>
  </sheetViews>
  <sheetFormatPr defaultRowHeight="14.4" x14ac:dyDescent="0.3"/>
  <cols>
    <col min="2" max="2" width="9.6640625" bestFit="1" customWidth="1"/>
    <col min="3" max="3" width="36.33203125" bestFit="1" customWidth="1"/>
    <col min="4" max="4" width="11.44140625" customWidth="1"/>
    <col min="5" max="5" width="14.33203125" style="14" bestFit="1" customWidth="1"/>
    <col min="6" max="12" width="0" hidden="1" customWidth="1"/>
    <col min="14" max="14" width="8" customWidth="1"/>
    <col min="15" max="15" width="10.5546875" bestFit="1" customWidth="1"/>
  </cols>
  <sheetData>
    <row r="1" spans="1:23" x14ac:dyDescent="0.3">
      <c r="A1" s="108" t="s">
        <v>100</v>
      </c>
    </row>
    <row r="2" spans="1:23" x14ac:dyDescent="0.3">
      <c r="A2" t="s">
        <v>99</v>
      </c>
      <c r="B2" t="s">
        <v>96</v>
      </c>
      <c r="C2" t="s">
        <v>16</v>
      </c>
      <c r="D2" t="s">
        <v>74</v>
      </c>
      <c r="E2" s="14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N2" s="22" t="s">
        <v>64</v>
      </c>
      <c r="O2" s="22" t="s">
        <v>65</v>
      </c>
      <c r="P2" s="22" t="s">
        <v>57</v>
      </c>
      <c r="R2" t="s">
        <v>75</v>
      </c>
      <c r="S2" t="s">
        <v>76</v>
      </c>
      <c r="T2" t="s">
        <v>77</v>
      </c>
      <c r="U2" t="s">
        <v>62</v>
      </c>
      <c r="V2" t="s">
        <v>62</v>
      </c>
      <c r="W2" t="s">
        <v>62</v>
      </c>
    </row>
    <row r="3" spans="1:23" x14ac:dyDescent="0.3">
      <c r="A3" s="127" t="s">
        <v>67</v>
      </c>
      <c r="B3" s="105" t="s">
        <v>87</v>
      </c>
      <c r="C3" t="s">
        <v>97</v>
      </c>
      <c r="D3" s="101">
        <v>44481</v>
      </c>
      <c r="E3" s="106" t="s">
        <v>66</v>
      </c>
      <c r="F3" s="22"/>
      <c r="G3" s="22"/>
      <c r="H3" s="22"/>
      <c r="I3" s="22"/>
      <c r="J3" s="22"/>
      <c r="K3" s="22"/>
      <c r="N3">
        <v>0.89</v>
      </c>
      <c r="O3">
        <f>$R$4</f>
        <v>0.85</v>
      </c>
      <c r="P3" s="95">
        <f>N3/O3</f>
        <v>1.0470588235294118</v>
      </c>
      <c r="R3" t="s">
        <v>78</v>
      </c>
      <c r="S3" t="s">
        <v>79</v>
      </c>
      <c r="T3" t="s">
        <v>80</v>
      </c>
      <c r="U3" t="s">
        <v>81</v>
      </c>
      <c r="V3" t="s">
        <v>82</v>
      </c>
      <c r="W3" t="s">
        <v>83</v>
      </c>
    </row>
    <row r="4" spans="1:23" x14ac:dyDescent="0.3">
      <c r="A4" s="127"/>
      <c r="B4" s="105" t="s">
        <v>88</v>
      </c>
      <c r="C4" t="s">
        <v>98</v>
      </c>
      <c r="D4" t="s">
        <v>101</v>
      </c>
      <c r="E4" s="106" t="s">
        <v>66</v>
      </c>
      <c r="F4" s="22"/>
      <c r="G4" s="22"/>
      <c r="H4" s="22"/>
      <c r="I4" s="22"/>
      <c r="J4" s="22"/>
      <c r="K4" s="22"/>
      <c r="N4">
        <v>0.89</v>
      </c>
      <c r="O4">
        <f>$R$4</f>
        <v>0.85</v>
      </c>
      <c r="P4" s="95">
        <f t="shared" ref="P4:P6" si="0">N4/O4</f>
        <v>1.0470588235294118</v>
      </c>
      <c r="R4">
        <v>0.85</v>
      </c>
      <c r="S4">
        <v>0.81</v>
      </c>
      <c r="T4">
        <v>0.7</v>
      </c>
      <c r="U4">
        <v>0.83</v>
      </c>
      <c r="V4">
        <v>0.75</v>
      </c>
      <c r="W4">
        <v>0.78</v>
      </c>
    </row>
    <row r="5" spans="1:23" x14ac:dyDescent="0.3">
      <c r="A5" s="127"/>
      <c r="B5" s="105" t="s">
        <v>89</v>
      </c>
      <c r="C5" t="s">
        <v>97</v>
      </c>
      <c r="E5" s="106" t="s">
        <v>66</v>
      </c>
      <c r="F5" s="22"/>
      <c r="G5" s="22"/>
      <c r="H5" s="22"/>
      <c r="I5" s="22"/>
      <c r="J5" s="22"/>
      <c r="K5" s="22"/>
      <c r="N5">
        <v>0.89</v>
      </c>
      <c r="O5">
        <f>$R$4</f>
        <v>0.85</v>
      </c>
      <c r="P5" s="95">
        <f t="shared" si="0"/>
        <v>1.0470588235294118</v>
      </c>
    </row>
    <row r="6" spans="1:23" x14ac:dyDescent="0.3">
      <c r="A6" s="127"/>
      <c r="B6" s="105" t="s">
        <v>90</v>
      </c>
      <c r="C6" t="s">
        <v>98</v>
      </c>
      <c r="E6" s="106" t="s">
        <v>66</v>
      </c>
      <c r="F6" s="22"/>
      <c r="G6" s="22"/>
      <c r="H6" s="22"/>
      <c r="I6" s="22"/>
      <c r="J6" s="22"/>
      <c r="K6" s="22"/>
      <c r="N6">
        <v>0.89</v>
      </c>
      <c r="O6">
        <f>$R$4</f>
        <v>0.85</v>
      </c>
      <c r="P6" s="95">
        <f t="shared" si="0"/>
        <v>1.0470588235294118</v>
      </c>
    </row>
  </sheetData>
  <mergeCells count="1">
    <mergeCell ref="A3:A6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6D4B6-62B0-4405-9F76-EC55FA816BFD}">
  <sheetPr>
    <tabColor rgb="FFFFFF00"/>
  </sheetPr>
  <dimension ref="B1:AA28"/>
  <sheetViews>
    <sheetView tabSelected="1" workbookViewId="0">
      <selection activeCell="Q8" sqref="Q8"/>
    </sheetView>
  </sheetViews>
  <sheetFormatPr defaultRowHeight="14.4" x14ac:dyDescent="0.3"/>
  <cols>
    <col min="2" max="2" width="14.5546875" bestFit="1" customWidth="1"/>
    <col min="4" max="4" width="9.33203125" customWidth="1"/>
    <col min="6" max="6" width="10.5546875" bestFit="1" customWidth="1"/>
    <col min="7" max="7" width="9.5546875" bestFit="1" customWidth="1"/>
  </cols>
  <sheetData>
    <row r="1" spans="2:27" ht="15" thickBot="1" x14ac:dyDescent="0.35"/>
    <row r="2" spans="2:27" ht="31.5" customHeight="1" thickBot="1" x14ac:dyDescent="0.35">
      <c r="C2" s="132" t="s">
        <v>105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4"/>
    </row>
    <row r="3" spans="2:27" x14ac:dyDescent="0.3">
      <c r="C3" s="135" t="s">
        <v>47</v>
      </c>
      <c r="D3" s="136"/>
      <c r="E3" s="137"/>
      <c r="F3" s="135" t="s">
        <v>48</v>
      </c>
      <c r="G3" s="136"/>
      <c r="H3" s="137"/>
      <c r="I3" s="135" t="s">
        <v>49</v>
      </c>
      <c r="J3" s="136"/>
      <c r="K3" s="137"/>
      <c r="L3" s="138" t="s">
        <v>50</v>
      </c>
      <c r="M3" s="136"/>
      <c r="N3" s="137"/>
    </row>
    <row r="4" spans="2:27" x14ac:dyDescent="0.3">
      <c r="C4" s="128" t="s">
        <v>97</v>
      </c>
      <c r="D4" s="129"/>
      <c r="E4" s="130"/>
      <c r="F4" s="128" t="s">
        <v>98</v>
      </c>
      <c r="G4" s="129"/>
      <c r="H4" s="130"/>
      <c r="I4" s="128" t="s">
        <v>97</v>
      </c>
      <c r="J4" s="129"/>
      <c r="K4" s="130"/>
      <c r="L4" s="131" t="s">
        <v>98</v>
      </c>
      <c r="M4" s="129"/>
      <c r="N4" s="130"/>
    </row>
    <row r="5" spans="2:27" ht="15" thickBot="1" x14ac:dyDescent="0.35">
      <c r="C5" s="113" t="s">
        <v>51</v>
      </c>
      <c r="D5" s="114" t="s">
        <v>52</v>
      </c>
      <c r="E5" s="115" t="s">
        <v>53</v>
      </c>
      <c r="F5" s="113" t="s">
        <v>51</v>
      </c>
      <c r="G5" s="114" t="s">
        <v>52</v>
      </c>
      <c r="H5" s="115" t="s">
        <v>53</v>
      </c>
      <c r="I5" s="113" t="s">
        <v>51</v>
      </c>
      <c r="J5" s="114" t="s">
        <v>52</v>
      </c>
      <c r="K5" s="115" t="s">
        <v>53</v>
      </c>
      <c r="L5" s="116" t="s">
        <v>51</v>
      </c>
      <c r="M5" s="114" t="s">
        <v>52</v>
      </c>
      <c r="N5" s="115" t="s">
        <v>53</v>
      </c>
    </row>
    <row r="6" spans="2:27" x14ac:dyDescent="0.3">
      <c r="B6" s="121" t="s">
        <v>54</v>
      </c>
      <c r="C6" s="124">
        <f>[1]Summary!P6</f>
        <v>57</v>
      </c>
      <c r="D6" s="49">
        <f>[1]Summary!Q6</f>
        <v>144</v>
      </c>
      <c r="E6" s="50">
        <f>[1]Summary!R6</f>
        <v>5</v>
      </c>
      <c r="F6" s="122">
        <f>[1]Summary!H6</f>
        <v>9</v>
      </c>
      <c r="G6" s="112">
        <f>[1]Summary!I6</f>
        <v>76</v>
      </c>
      <c r="H6" s="119">
        <f>[1]Summary!J6</f>
        <v>77</v>
      </c>
      <c r="I6" s="123">
        <f>[1]Summary!L6</f>
        <v>50</v>
      </c>
      <c r="J6" s="49">
        <f>[1]Summary!M6</f>
        <v>81</v>
      </c>
      <c r="K6" s="50">
        <f>[1]Summary!N6</f>
        <v>6</v>
      </c>
      <c r="L6" s="123">
        <f>[1]Summary!D6</f>
        <v>0</v>
      </c>
      <c r="M6" s="49">
        <f>[1]Summary!E6</f>
        <v>25</v>
      </c>
      <c r="N6" s="50">
        <f>[1]Summary!F6</f>
        <v>2</v>
      </c>
    </row>
    <row r="7" spans="2:27" x14ac:dyDescent="0.3">
      <c r="B7" s="120" t="s">
        <v>55</v>
      </c>
      <c r="C7" s="56">
        <f>[1]Summary!P7</f>
        <v>32</v>
      </c>
      <c r="D7" s="53">
        <f>[1]Summary!Q7</f>
        <v>91</v>
      </c>
      <c r="E7" s="54">
        <f>[1]Summary!R7</f>
        <v>8</v>
      </c>
      <c r="F7" s="56">
        <f>[1]Summary!H7</f>
        <v>6</v>
      </c>
      <c r="G7" s="53">
        <f>[1]Summary!I7</f>
        <v>59</v>
      </c>
      <c r="H7" s="55">
        <f>[1]Summary!J7</f>
        <v>77</v>
      </c>
      <c r="I7" s="52">
        <f>[1]Summary!L7</f>
        <v>17</v>
      </c>
      <c r="J7" s="53">
        <f>[1]Summary!M7</f>
        <v>102</v>
      </c>
      <c r="K7" s="54">
        <f>[1]Summary!N7</f>
        <v>2</v>
      </c>
      <c r="L7" s="52">
        <f>[1]Summary!D7</f>
        <v>1</v>
      </c>
      <c r="M7" s="53">
        <f>[1]Summary!E7</f>
        <v>30</v>
      </c>
      <c r="N7" s="54">
        <f>[1]Summary!F7</f>
        <v>3</v>
      </c>
    </row>
    <row r="8" spans="2:27" x14ac:dyDescent="0.3">
      <c r="B8" s="117" t="s">
        <v>103</v>
      </c>
      <c r="C8" s="56">
        <f>[1]Summary!P8</f>
        <v>51</v>
      </c>
      <c r="D8" s="53">
        <f>[1]Summary!Q8</f>
        <v>84</v>
      </c>
      <c r="E8" s="54">
        <f>[1]Summary!R8</f>
        <v>3</v>
      </c>
      <c r="F8" s="56">
        <f>[1]Summary!H8</f>
        <v>9</v>
      </c>
      <c r="G8" s="53">
        <f>[1]Summary!I8</f>
        <v>65</v>
      </c>
      <c r="H8" s="55">
        <f>[1]Summary!J8</f>
        <v>65</v>
      </c>
      <c r="I8" s="52">
        <f>[1]Summary!L8</f>
        <v>32</v>
      </c>
      <c r="J8" s="53">
        <f>[1]Summary!M8</f>
        <v>82</v>
      </c>
      <c r="K8" s="54">
        <f>[1]Summary!N8</f>
        <v>4</v>
      </c>
      <c r="L8" s="52">
        <f>[1]Summary!D8</f>
        <v>0</v>
      </c>
      <c r="M8" s="53">
        <f>[1]Summary!E8</f>
        <v>28</v>
      </c>
      <c r="N8" s="54">
        <f>[1]Summary!F8</f>
        <v>4</v>
      </c>
    </row>
    <row r="9" spans="2:27" x14ac:dyDescent="0.3">
      <c r="B9" s="117" t="s">
        <v>104</v>
      </c>
      <c r="C9" s="56">
        <f>[1]Summary!P9</f>
        <v>31</v>
      </c>
      <c r="D9" s="53">
        <f>[1]Summary!Q9</f>
        <v>61</v>
      </c>
      <c r="E9" s="54">
        <f>[1]Summary!R9</f>
        <v>3</v>
      </c>
      <c r="F9" s="56">
        <f>[1]Summary!H9</f>
        <v>6</v>
      </c>
      <c r="G9" s="53">
        <f>[1]Summary!I9</f>
        <v>35</v>
      </c>
      <c r="H9" s="55">
        <f>[1]Summary!J9</f>
        <v>47</v>
      </c>
      <c r="I9" s="52">
        <f>[1]Summary!L9</f>
        <v>14</v>
      </c>
      <c r="J9" s="53">
        <f>[1]Summary!M9</f>
        <v>89</v>
      </c>
      <c r="K9" s="54">
        <f>[1]Summary!N9</f>
        <v>9</v>
      </c>
      <c r="L9" s="52">
        <f>[1]Summary!D9</f>
        <v>0</v>
      </c>
      <c r="M9" s="53">
        <f>[1]Summary!E9</f>
        <v>28</v>
      </c>
      <c r="N9" s="54">
        <f>[1]Summary!F9</f>
        <v>6</v>
      </c>
    </row>
    <row r="10" spans="2:27" x14ac:dyDescent="0.3">
      <c r="B10" s="117" t="s">
        <v>56</v>
      </c>
      <c r="C10" s="125">
        <f>SUM([1]Summary!P10:P13)</f>
        <v>0</v>
      </c>
      <c r="D10" s="53">
        <f>SUM([1]Summary!Q10:Q13)</f>
        <v>5</v>
      </c>
      <c r="E10" s="54">
        <f>SUM([1]Summary!R10:R13)</f>
        <v>1</v>
      </c>
      <c r="F10" s="125">
        <f>SUM([1]Summary!H10:H13)</f>
        <v>1</v>
      </c>
      <c r="G10" s="53">
        <f>SUM([1]Summary!I10:I13)</f>
        <v>3</v>
      </c>
      <c r="H10" s="55">
        <f>SUM([1]Summary!J10:J13)</f>
        <v>1</v>
      </c>
      <c r="I10" s="126">
        <f>SUM([1]Summary!L10:L13)</f>
        <v>1</v>
      </c>
      <c r="J10" s="53">
        <f>SUM([1]Summary!M10:M13)</f>
        <v>8</v>
      </c>
      <c r="K10" s="54">
        <f>SUM([1]Summary!N10:N13)</f>
        <v>0</v>
      </c>
      <c r="L10" s="126">
        <f>SUM([1]Summary!D10:D13)</f>
        <v>0</v>
      </c>
      <c r="M10" s="53">
        <f>SUM([1]Summary!E10:E13)</f>
        <v>6</v>
      </c>
      <c r="N10" s="54">
        <f>SUM([1]Summary!F10:F13)</f>
        <v>0</v>
      </c>
    </row>
    <row r="11" spans="2:27" ht="15" thickBot="1" x14ac:dyDescent="0.35">
      <c r="B11" s="118" t="s">
        <v>72</v>
      </c>
      <c r="C11" s="61">
        <f>H18</f>
        <v>1.0470588235294118</v>
      </c>
      <c r="D11" s="58">
        <f>H18</f>
        <v>1.0470588235294118</v>
      </c>
      <c r="E11" s="59">
        <f>H18</f>
        <v>1.0470588235294118</v>
      </c>
      <c r="F11" s="61">
        <f>H19</f>
        <v>1.0470588235294118</v>
      </c>
      <c r="G11" s="58">
        <f>H19</f>
        <v>1.0470588235294118</v>
      </c>
      <c r="H11" s="60">
        <f>H19</f>
        <v>1.0470588235294118</v>
      </c>
      <c r="I11" s="57">
        <f>H20</f>
        <v>1.0470588235294118</v>
      </c>
      <c r="J11" s="58">
        <f>H20</f>
        <v>1.0470588235294118</v>
      </c>
      <c r="K11" s="59">
        <f>H20</f>
        <v>1.0470588235294118</v>
      </c>
      <c r="L11" s="57">
        <f>H21</f>
        <v>1.0470588235294118</v>
      </c>
      <c r="M11" s="58">
        <f>H21</f>
        <v>1.0470588235294118</v>
      </c>
      <c r="N11" s="59">
        <f>H21</f>
        <v>1.0470588235294118</v>
      </c>
    </row>
    <row r="12" spans="2:27" x14ac:dyDescent="0.3">
      <c r="B12" s="62" t="s">
        <v>58</v>
      </c>
      <c r="C12" s="63">
        <f>ROUND(SUM(C6:C9)*C11,0)</f>
        <v>179</v>
      </c>
      <c r="D12" s="64">
        <f t="shared" ref="D12:N12" si="0">ROUND(SUM(D6:D9)*D11,0)</f>
        <v>398</v>
      </c>
      <c r="E12" s="65">
        <f t="shared" si="0"/>
        <v>20</v>
      </c>
      <c r="F12" s="63">
        <f t="shared" si="0"/>
        <v>31</v>
      </c>
      <c r="G12" s="64">
        <f t="shared" si="0"/>
        <v>246</v>
      </c>
      <c r="H12" s="66">
        <f t="shared" si="0"/>
        <v>279</v>
      </c>
      <c r="I12" s="63">
        <f t="shared" si="0"/>
        <v>118</v>
      </c>
      <c r="J12" s="64">
        <f t="shared" si="0"/>
        <v>371</v>
      </c>
      <c r="K12" s="65">
        <f t="shared" si="0"/>
        <v>22</v>
      </c>
      <c r="L12" s="67">
        <f t="shared" si="0"/>
        <v>1</v>
      </c>
      <c r="M12" s="64">
        <f t="shared" si="0"/>
        <v>116</v>
      </c>
      <c r="N12" s="65">
        <f t="shared" si="0"/>
        <v>16</v>
      </c>
    </row>
    <row r="13" spans="2:27" x14ac:dyDescent="0.3">
      <c r="B13" s="68" t="s">
        <v>59</v>
      </c>
      <c r="C13" s="69">
        <f>C10/SUM(C6:C9)</f>
        <v>0</v>
      </c>
      <c r="D13" s="70">
        <f t="shared" ref="D13:N13" si="1">D10/SUM(D6:D9)</f>
        <v>1.3157894736842105E-2</v>
      </c>
      <c r="E13" s="90">
        <f t="shared" si="1"/>
        <v>5.2631578947368418E-2</v>
      </c>
      <c r="F13" s="69">
        <f t="shared" si="1"/>
        <v>3.3333333333333333E-2</v>
      </c>
      <c r="G13" s="70">
        <f t="shared" si="1"/>
        <v>1.276595744680851E-2</v>
      </c>
      <c r="H13" s="71">
        <f t="shared" si="1"/>
        <v>3.7593984962406013E-3</v>
      </c>
      <c r="I13" s="69">
        <f>I10/SUM(I6:I9)</f>
        <v>8.8495575221238937E-3</v>
      </c>
      <c r="J13" s="70">
        <f>J10/SUM(J6:J9)</f>
        <v>2.2598870056497175E-2</v>
      </c>
      <c r="K13" s="71">
        <f t="shared" si="1"/>
        <v>0</v>
      </c>
      <c r="L13" s="69">
        <f t="shared" si="1"/>
        <v>0</v>
      </c>
      <c r="M13" s="70">
        <f t="shared" si="1"/>
        <v>5.4054054054054057E-2</v>
      </c>
      <c r="N13" s="71">
        <f t="shared" si="1"/>
        <v>0</v>
      </c>
    </row>
    <row r="14" spans="2:27" ht="15" thickBot="1" x14ac:dyDescent="0.35">
      <c r="B14" s="72" t="s">
        <v>60</v>
      </c>
      <c r="C14" s="142">
        <f>SUM(C6:E9)/(4*MAX(SUM(C6:E6),SUM(C7:E7),SUM(C8:E8),SUM(C9:E9)))</f>
        <v>0.69174757281553401</v>
      </c>
      <c r="D14" s="143"/>
      <c r="E14" s="144"/>
      <c r="F14" s="142">
        <f>SUM(F6:H9)/(4*MAX(SUM(F6:H6),SUM(F7:H7),SUM(F8:H8),SUM(F9:H9)))</f>
        <v>0.81944444444444442</v>
      </c>
      <c r="G14" s="143"/>
      <c r="H14" s="144"/>
      <c r="I14" s="142">
        <f>SUM(I6:K9)/(4*MAX(SUM(I6:K6),SUM(I7:K7),SUM(I8:K8),SUM(I9:K9)))</f>
        <v>0.89051094890510951</v>
      </c>
      <c r="J14" s="143"/>
      <c r="K14" s="144"/>
      <c r="L14" s="142">
        <f>SUM(L6:N9)/(4*MAX(SUM(L6:N6),SUM(L7:N7),SUM(L8:N8),SUM(L9:N9)))</f>
        <v>0.93382352941176472</v>
      </c>
      <c r="M14" s="143"/>
      <c r="N14" s="144"/>
    </row>
    <row r="15" spans="2:27" ht="15" thickBot="1" x14ac:dyDescent="0.35">
      <c r="P15" t="s">
        <v>86</v>
      </c>
    </row>
    <row r="16" spans="2:27" ht="15" thickBot="1" x14ac:dyDescent="0.35">
      <c r="C16" s="145" t="s">
        <v>61</v>
      </c>
      <c r="D16" s="133"/>
      <c r="E16" s="133"/>
      <c r="F16" s="133"/>
      <c r="G16" s="133"/>
      <c r="H16" s="134"/>
      <c r="P16" s="139" t="s">
        <v>87</v>
      </c>
      <c r="Q16" s="139"/>
      <c r="R16" s="140"/>
      <c r="S16" s="139" t="s">
        <v>88</v>
      </c>
      <c r="T16" s="139"/>
      <c r="U16" s="140"/>
      <c r="V16" s="139" t="s">
        <v>89</v>
      </c>
      <c r="W16" s="139"/>
      <c r="X16" s="140"/>
      <c r="Y16" s="141" t="s">
        <v>90</v>
      </c>
      <c r="Z16" s="141"/>
      <c r="AA16" s="141"/>
    </row>
    <row r="17" spans="2:27" ht="15" thickBot="1" x14ac:dyDescent="0.35">
      <c r="C17" s="73" t="s">
        <v>62</v>
      </c>
      <c r="D17" s="74" t="s">
        <v>63</v>
      </c>
      <c r="E17" s="75" t="s">
        <v>64</v>
      </c>
      <c r="F17" s="74" t="s">
        <v>65</v>
      </c>
      <c r="G17" s="100" t="s">
        <v>73</v>
      </c>
      <c r="H17" s="96" t="s">
        <v>71</v>
      </c>
      <c r="P17" t="s">
        <v>51</v>
      </c>
      <c r="Q17" t="s">
        <v>52</v>
      </c>
      <c r="R17" s="103" t="s">
        <v>53</v>
      </c>
      <c r="S17" t="s">
        <v>51</v>
      </c>
      <c r="T17" t="s">
        <v>52</v>
      </c>
      <c r="U17" s="103" t="s">
        <v>53</v>
      </c>
      <c r="V17" t="s">
        <v>51</v>
      </c>
      <c r="W17" t="s">
        <v>52</v>
      </c>
      <c r="X17" s="103" t="s">
        <v>53</v>
      </c>
      <c r="Y17" t="s">
        <v>51</v>
      </c>
      <c r="Z17" t="s">
        <v>52</v>
      </c>
      <c r="AA17" t="s">
        <v>53</v>
      </c>
    </row>
    <row r="18" spans="2:27" x14ac:dyDescent="0.3">
      <c r="B18" s="76" t="str">
        <f>C4</f>
        <v>Cummings Road</v>
      </c>
      <c r="C18" s="77" t="s">
        <v>66</v>
      </c>
      <c r="D18" s="78" t="s">
        <v>102</v>
      </c>
      <c r="E18" s="51">
        <v>0.89</v>
      </c>
      <c r="F18" s="49">
        <v>0.85</v>
      </c>
      <c r="G18" s="109">
        <f>$J$28</f>
        <v>1</v>
      </c>
      <c r="H18" s="79">
        <f>(E18/F18)*G18</f>
        <v>1.0470588235294118</v>
      </c>
      <c r="I18" s="99"/>
      <c r="P18">
        <f>SUM(C6:C9)</f>
        <v>171</v>
      </c>
      <c r="Q18">
        <f t="shared" ref="Q18:AA18" si="2">SUM(D6:D9)</f>
        <v>380</v>
      </c>
      <c r="R18">
        <f t="shared" si="2"/>
        <v>19</v>
      </c>
      <c r="S18">
        <f t="shared" si="2"/>
        <v>30</v>
      </c>
      <c r="T18">
        <f>SUM(G6:G9)</f>
        <v>235</v>
      </c>
      <c r="U18">
        <f t="shared" si="2"/>
        <v>266</v>
      </c>
      <c r="V18">
        <f t="shared" si="2"/>
        <v>113</v>
      </c>
      <c r="W18">
        <f t="shared" si="2"/>
        <v>354</v>
      </c>
      <c r="X18">
        <f t="shared" si="2"/>
        <v>21</v>
      </c>
      <c r="Y18">
        <f t="shared" si="2"/>
        <v>1</v>
      </c>
      <c r="Z18">
        <f t="shared" si="2"/>
        <v>111</v>
      </c>
      <c r="AA18">
        <f t="shared" si="2"/>
        <v>15</v>
      </c>
    </row>
    <row r="19" spans="2:27" x14ac:dyDescent="0.3">
      <c r="B19" s="80" t="str">
        <f>F4</f>
        <v>Running Hill Road</v>
      </c>
      <c r="C19" s="81" t="s">
        <v>66</v>
      </c>
      <c r="D19" s="82" t="s">
        <v>102</v>
      </c>
      <c r="E19" s="55">
        <v>0.89</v>
      </c>
      <c r="F19" s="53">
        <v>0.85</v>
      </c>
      <c r="G19" s="110">
        <f>$J$28</f>
        <v>1</v>
      </c>
      <c r="H19" s="98">
        <f t="shared" ref="H19:H21" si="3">(E19/F19)*G19</f>
        <v>1.0470588235294118</v>
      </c>
      <c r="I19" s="99"/>
      <c r="R19" s="103"/>
      <c r="U19" s="103"/>
      <c r="X19" s="103"/>
    </row>
    <row r="20" spans="2:27" x14ac:dyDescent="0.3">
      <c r="B20" s="80" t="str">
        <f>I4</f>
        <v>Cummings Road</v>
      </c>
      <c r="C20" s="81" t="s">
        <v>66</v>
      </c>
      <c r="D20" s="82" t="s">
        <v>102</v>
      </c>
      <c r="E20" s="55">
        <v>0.89</v>
      </c>
      <c r="F20" s="53">
        <v>0.85</v>
      </c>
      <c r="G20" s="110">
        <f>$J$28</f>
        <v>1</v>
      </c>
      <c r="H20" s="83">
        <f t="shared" si="3"/>
        <v>1.0470588235294118</v>
      </c>
      <c r="S20" s="104"/>
      <c r="V20" s="104"/>
      <c r="X20" s="103"/>
    </row>
    <row r="21" spans="2:27" ht="15" thickBot="1" x14ac:dyDescent="0.35">
      <c r="B21" s="84" t="str">
        <f>L4</f>
        <v>Running Hill Road</v>
      </c>
      <c r="C21" s="85" t="s">
        <v>66</v>
      </c>
      <c r="D21" s="86" t="s">
        <v>102</v>
      </c>
      <c r="E21" s="87">
        <v>0.89</v>
      </c>
      <c r="F21" s="88">
        <v>0.85</v>
      </c>
      <c r="G21" s="111">
        <f>$J$28</f>
        <v>1</v>
      </c>
      <c r="H21" s="89">
        <f t="shared" si="3"/>
        <v>1.0470588235294118</v>
      </c>
    </row>
    <row r="22" spans="2:27" x14ac:dyDescent="0.3">
      <c r="G22" s="97"/>
      <c r="H22" s="97"/>
    </row>
    <row r="24" spans="2:27" x14ac:dyDescent="0.3">
      <c r="H24" t="s">
        <v>68</v>
      </c>
      <c r="J24" s="102">
        <v>1.4999999999999999E-2</v>
      </c>
    </row>
    <row r="25" spans="2:27" x14ac:dyDescent="0.3">
      <c r="H25" t="s">
        <v>84</v>
      </c>
      <c r="J25">
        <v>2021</v>
      </c>
    </row>
    <row r="26" spans="2:27" x14ac:dyDescent="0.3">
      <c r="H26" t="s">
        <v>85</v>
      </c>
      <c r="J26">
        <v>2021</v>
      </c>
    </row>
    <row r="27" spans="2:27" x14ac:dyDescent="0.3">
      <c r="H27" t="s">
        <v>69</v>
      </c>
      <c r="J27">
        <f>J26-J25</f>
        <v>0</v>
      </c>
    </row>
    <row r="28" spans="2:27" x14ac:dyDescent="0.3">
      <c r="H28" t="s">
        <v>70</v>
      </c>
      <c r="J28">
        <f>J27*J24+1</f>
        <v>1</v>
      </c>
    </row>
  </sheetData>
  <mergeCells count="18">
    <mergeCell ref="S16:U16"/>
    <mergeCell ref="V16:X16"/>
    <mergeCell ref="Y16:AA16"/>
    <mergeCell ref="C14:E14"/>
    <mergeCell ref="F14:H14"/>
    <mergeCell ref="I14:K14"/>
    <mergeCell ref="L14:N14"/>
    <mergeCell ref="C16:H16"/>
    <mergeCell ref="P16:R16"/>
    <mergeCell ref="C4:E4"/>
    <mergeCell ref="F4:H4"/>
    <mergeCell ref="I4:K4"/>
    <mergeCell ref="L4:N4"/>
    <mergeCell ref="C2:N2"/>
    <mergeCell ref="C3:E3"/>
    <mergeCell ref="F3:H3"/>
    <mergeCell ref="I3:K3"/>
    <mergeCell ref="L3:N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0CB44-8A6D-48EC-89A7-A3DEA3013530}">
  <dimension ref="D7:H11"/>
  <sheetViews>
    <sheetView workbookViewId="0">
      <selection activeCell="I14" sqref="D3:I14"/>
    </sheetView>
  </sheetViews>
  <sheetFormatPr defaultRowHeight="14.4" x14ac:dyDescent="0.3"/>
  <cols>
    <col min="4" max="4" width="25" bestFit="1" customWidth="1"/>
  </cols>
  <sheetData>
    <row r="7" spans="4:8" x14ac:dyDescent="0.3">
      <c r="D7" t="s">
        <v>92</v>
      </c>
      <c r="E7">
        <v>730</v>
      </c>
    </row>
    <row r="8" spans="4:8" x14ac:dyDescent="0.3">
      <c r="D8" t="s">
        <v>93</v>
      </c>
      <c r="E8">
        <v>25</v>
      </c>
      <c r="F8">
        <f>E8*5280</f>
        <v>132000</v>
      </c>
      <c r="G8">
        <f>F8/60/60</f>
        <v>36.666666666666664</v>
      </c>
      <c r="H8" t="s">
        <v>91</v>
      </c>
    </row>
    <row r="10" spans="4:8" x14ac:dyDescent="0.3">
      <c r="D10" t="s">
        <v>95</v>
      </c>
      <c r="E10">
        <f>E7/G8</f>
        <v>19.90909090909091</v>
      </c>
    </row>
    <row r="11" spans="4:8" x14ac:dyDescent="0.3">
      <c r="D11" t="s">
        <v>94</v>
      </c>
      <c r="E11">
        <f>ROUND(E10+3,0)</f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Group Factors</vt:lpstr>
      <vt:lpstr>MaineDOT Available Counts</vt:lpstr>
      <vt:lpstr>HNTB 2018 Counts</vt:lpstr>
      <vt:lpstr>MaineDOT Count Book Data</vt:lpstr>
      <vt:lpstr>RHR and Cummings</vt:lpstr>
      <vt:lpstr>Offset Calcs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Conant</dc:creator>
  <cp:lastModifiedBy>Erik Mihok</cp:lastModifiedBy>
  <dcterms:created xsi:type="dcterms:W3CDTF">2021-05-12T16:47:46Z</dcterms:created>
  <dcterms:modified xsi:type="dcterms:W3CDTF">2024-08-29T13:53:38Z</dcterms:modified>
</cp:coreProperties>
</file>